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6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<sst xmlns="http://schemas.openxmlformats.org/spreadsheetml/2006/main" count="595" uniqueCount="171">
  <si>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</si>
  <si>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</si>
  <si>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</si>
  <si>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</si>
  <si>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</si>
  <si>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</si>
  <si>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</si>
  <si>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</si>
  <si>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</si>
  <si>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</si>
  <si>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</si>
  <si>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</si>
  <si>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</si>
  <si>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</si>
  <si>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</si>
  <si>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</si>
  <si>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</si>
  <si>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</si>
  <si>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100</t>
  </si>
  <si>
    <t>200</t>
  </si>
  <si>
    <t>800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</si>
  <si>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</si>
  <si>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</si>
  <si>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</si>
  <si>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</si>
  <si>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</si>
  <si>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</si>
  <si>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</si>
  <si>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</si>
  <si>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</si>
  <si>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</si>
  <si>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</si>
  <si>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</si>
  <si>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</si>
  <si>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</si>
  <si>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</si>
  <si>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</si>
  <si>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</si>
  <si>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</si>
  <si>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</si>
  <si>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</si>
  <si>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</si>
  <si>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</si>
  <si>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</si>
  <si>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</si>
  <si>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</si>
  <si>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</si>
  <si>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</si>
  <si>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</si>
  <si>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</si>
  <si>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</si>
  <si>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</si>
  <si>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</si>
  <si>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</si>
  <si>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</si>
  <si>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</si>
  <si>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03 0 01</t>
  </si>
  <si>
    <t>03 0 01 20130</t>
  </si>
  <si>
    <t>02 0 01</t>
  </si>
  <si>
    <t>02 0 01 20650</t>
  </si>
  <si>
    <t>99 9 00 21560</t>
  </si>
  <si>
    <t>99 9 00 8Д590</t>
  </si>
  <si>
    <t>99 9 00 10140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</si>
  <si>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</si>
  <si>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</si>
  <si>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</si>
  <si>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</si>
  <si>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 xml:space="preserve">01 0 01 26130 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</si>
  <si>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</si>
  <si>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</si>
  <si>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</si>
  <si>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</si>
  <si>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</si>
  <si>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</si>
  <si>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</si>
  <si>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</si>
  <si>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</si>
  <si>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</si>
  <si>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</si>
  <si>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</si>
  <si>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</si>
  <si>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</si>
  <si>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</si>
  <si>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02 0 01 20730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</si>
  <si>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</si>
  <si>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</si>
  <si>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</si>
  <si>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</si>
  <si>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</si>
  <si>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</si>
  <si>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</si>
  <si>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</si>
  <si>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</si>
  <si>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</si>
  <si>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</si>
  <si>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</si>
  <si>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</si>
  <si>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</si>
  <si>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</si>
  <si>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</si>
  <si>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 xml:space="preserve">Оплата за электроэнергию уличного освещения (Иные бюджетные ассигнования) </t>
  </si>
  <si>
    <t>ОХРАНА ОКРУЖАЮЩЕЙ СРЕДЫ</t>
  </si>
  <si>
    <t>Другие вопросы в области охраны окружающей среды</t>
  </si>
  <si>
    <t>06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</si>
  <si>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</si>
  <si>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</si>
  <si>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</si>
  <si>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</si>
  <si>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</si>
  <si>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</si>
  <si>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</si>
  <si>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</si>
  <si>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</si>
  <si>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</si>
  <si>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</si>
  <si>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</si>
  <si>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01 0 01 26200</t>
  </si>
  <si>
    <t xml:space="preserve">Основное мероприятие  «Приведение муниципального жилого фонда в соответствие со стандартами качества и обеспечения комфортных условий для проживания граждан поселения» </t>
  </si>
  <si>
    <t>05 0 01</t>
  </si>
  <si>
    <t>05 0 01 23660</t>
  </si>
  <si>
    <t>05 0 01 23661</t>
  </si>
  <si>
    <t>Муниципальная программа «Капитальный ремонт муниципального жилого фонда муниципального образования Андреевское сельское поселение в 2019-2021 годах»</t>
  </si>
  <si>
    <t>02 0 01 8011Б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</si>
  <si>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</si>
  <si>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</si>
  <si>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</si>
  <si>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Защита населения и территории от чрезвычайных ситуаций природного и технологического характера, гражданская оборона</t>
  </si>
  <si>
    <t>Непрограммные расходы   органов местного самоуправления</t>
  </si>
  <si>
    <t>Непрограммные расходы  органов местного самоуправления</t>
  </si>
  <si>
    <t>Непрограммные расходы органов местного самоуправления</t>
  </si>
  <si>
    <t>02 0 01 R2990</t>
  </si>
  <si>
    <t>Социальное обеспечение населения</t>
  </si>
  <si>
    <t>Резервный фонд администрации муниципального образования (Социальное обеспечение и иные выплаты населению)</t>
  </si>
  <si>
    <t>за счет средств областного бюджета</t>
  </si>
  <si>
    <t>за счет средств местного бюджета</t>
  </si>
  <si>
    <t>05 0 01 L4970</t>
  </si>
  <si>
    <t>Обустройство и восстановление воинских захоронений, находящихся в государственной  (муниципальной) собственности, в рамках реализации Федеральной целевой программы "Увековечение памяти погибших при защите Отечества на 2019-2024 годы"  (Закупка товаров, работ и услуг для государственных (муниципальных) нужд)</t>
  </si>
  <si>
    <t>Охрана семьи и детства</t>
  </si>
  <si>
    <t>02 0 01 S0690</t>
  </si>
  <si>
    <t>Изготовление и установка памятника всем участникам в Великой Отечественной войне через добровольные пожертвования граждан (Закупка товаров, работ и услуг для государственных (муниципальных) нужд)</t>
  </si>
  <si>
    <t>02 0 01 70690</t>
  </si>
  <si>
    <t>Изготовление и установка памятника всем участникам в Великой Отечественной войне через добровольные пожертвования граждан за счет средств областного бюджета (Закупка товаров, работ и услуг для государственных (муниципальных) нужд)</t>
  </si>
  <si>
    <t>99 9 00 80460</t>
  </si>
  <si>
    <t>Организация наружного освещения проезжей части автомобильной дороги, в соответствии с требованиями действующего законодательства  (Закупка товаров, работ и услуг для государственных (муниципальных) нужд)</t>
  </si>
  <si>
    <t xml:space="preserve">Молодежная политика </t>
  </si>
  <si>
    <t>Иные межбюджетные трансферты на осуществление части полномочий по решению вопросов местного значения в части создания условий для жилищного строительства (приобретение жилья) молодым семьям (Межбюджетные трансферты)</t>
  </si>
  <si>
    <t>Обеспечение проведения выборов и референдумов</t>
  </si>
  <si>
    <t>Непрограммные расходы иных государственных органов исполнительной власти</t>
  </si>
  <si>
    <t>Реализация мероприятий при подготовке к проведению общероссийского голосования по вопросу одобрения изменений в Конституцию Российской Федерации</t>
  </si>
  <si>
    <t>Осуществление расходов на реализацию мероприятий, связанных с обеспечением санитарно-эпидемиологической безопасности (закупка товаров, работ и услуг для государственных (муниципальных) нужд)</t>
  </si>
  <si>
    <t>99 9 W0 58530</t>
  </si>
  <si>
    <t>99 9 W0</t>
  </si>
  <si>
    <t>203,3</t>
  </si>
  <si>
    <t>Финансовое обеспечение выполнения мероприятий для детей и молодежи (Закупка товаров, работ и услуг для обеспечения государственных (муниципальных) нужд)</t>
  </si>
  <si>
    <t>Расходы по ликвидациинесанкционированных свалок (Закупка товаров, работ и услуг для государственных (муниципальных) нужд)</t>
  </si>
  <si>
    <t>Муниципальная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</si>
  <si>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программа "Благоустройство территории муниципального образования Андреевское сельское поселение на 2018-2020гг."  </t>
  </si>
  <si>
    <t>Муниципальная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</si>
  <si>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02 0 01 20640</t>
  </si>
  <si>
    <t>Расходы по расчистке прудов (закупка товаров, работ и услуг для государственных (муниципальных) нужд)</t>
  </si>
  <si>
    <t>05 0 01 81450</t>
  </si>
  <si>
    <t>302,7</t>
  </si>
  <si>
    <t>Приложение № 2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_________2021г. № _____</t>
  </si>
  <si>
    <t>Отчет об исполнении расходов бюджета по ведомственной структуре расходов бюджета муниципального образования Андреевское сельское поселение Судогодского района Владимирской области за 2020 год</t>
  </si>
  <si>
    <t>Уточненный план 2020г.</t>
  </si>
  <si>
    <t>Исполнено</t>
  </si>
  <si>
    <t>Процент исполнения</t>
  </si>
  <si>
    <t>Уточненный план 2020г</t>
  </si>
  <si>
    <t>302,6</t>
  </si>
  <si>
    <t>Отчет об исполнении расходов бюджета  по разделам и  подразделам классификации расходов бюджета муниципального образования Андреевское сельское поселение Судогодского района Владимирской области за 2020 год</t>
  </si>
  <si>
    <t>Приложение № 3                                                                         к решению Совета народных депутатов   муниципального образования                                   Андреевское сельское поселение                                                                           от _______2021г. № 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</si>
</sst>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  <numFmt numFmtId="180" formatCode="0.0%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1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7" fillId="0" borderId="0" xfId="0" applyFont="1" applyAlignment="1">
      <alignment/>
    </xf>
    <xf numFmtId="0" fontId="8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2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 quotePrefix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10" fillId="0" borderId="12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left" wrapText="1"/>
    </xf>
    <xf numFmtId="172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172" fontId="9" fillId="0" borderId="12" xfId="0" applyNumberFormat="1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8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center"/>
    </xf>
    <xf numFmtId="0" fontId="47" fillId="32" borderId="13" xfId="0" applyNumberFormat="1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/>
    </xf>
    <xf numFmtId="0" fontId="47" fillId="32" borderId="18" xfId="0" applyNumberFormat="1" applyFont="1" applyFill="1" applyBorder="1" applyAlignment="1">
      <alignment vertical="center" wrapText="1"/>
    </xf>
    <xf numFmtId="0" fontId="47" fillId="32" borderId="19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wrapText="1"/>
    </xf>
    <xf numFmtId="49" fontId="9" fillId="0" borderId="12" xfId="0" applyNumberFormat="1" applyFont="1" applyFill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47" fillId="32" borderId="20" xfId="0" applyNumberFormat="1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 wrapText="1"/>
    </xf>
    <xf numFmtId="0" fontId="10" fillId="0" borderId="12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NumberFormat="1" applyFont="1" applyBorder="1" applyAlignment="1">
      <alignment wrapText="1"/>
    </xf>
    <xf numFmtId="0" fontId="10" fillId="0" borderId="15" xfId="0" applyNumberFormat="1" applyFont="1" applyBorder="1" applyAlignment="1">
      <alignment wrapText="1"/>
    </xf>
    <xf numFmtId="49" fontId="9" fillId="33" borderId="12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wrapText="1"/>
    </xf>
    <xf numFmtId="0" fontId="8" fillId="34" borderId="12" xfId="0" applyNumberFormat="1" applyFont="1" applyFill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8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172" fontId="8" fillId="0" borderId="12" xfId="0" applyNumberFormat="1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6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180" fontId="10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172" fontId="11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B31">
      <selection activeCell="B31" sqref="B31"/>
    </sheetView>
  </sheetViews>
  <sheetFormatPr defaultColWidth="9.00390625" defaultRowHeight="12.75"/>
  <cols>
    <col min="1" max="1" width="0.37109375" style="2" hidden="1" customWidth="1"/>
    <col min="2" max="2" width="38.25390625" style="1" customWidth="1"/>
    <col min="3" max="3" width="8.625" style="1" customWidth="1"/>
    <col min="4" max="4" width="7.875" style="1" customWidth="1"/>
    <col min="5" max="5" width="7.375" style="1" customWidth="1"/>
    <col min="6" max="6" width="12.25390625" style="1" customWidth="1"/>
    <col min="7" max="7" width="7.375" style="1" customWidth="1"/>
    <col min="8" max="8" width="9.125" style="0" customWidth="1"/>
    <col min="9" max="9" width="9.125" style="0" hidden="1" customWidth="1"/>
    <col min="10" max="10" width="0.37109375" style="0" hidden="1" customWidth="1"/>
  </cols>
  <sheetData>
    <row r="1" spans="6:10" ht="12.75" customHeight="1">
      <c r="F1" s="91" t="s">
        <v>162</v>
      </c>
      <c r="G1" s="91"/>
      <c r="H1" s="91"/>
      <c r="I1" s="91"/>
      <c r="J1" s="91"/>
    </row>
    <row r="2" spans="6:10" ht="12.75">
      <c r="F2" s="91"/>
      <c r="G2" s="91"/>
      <c r="H2" s="91"/>
      <c r="I2" s="91"/>
      <c r="J2" s="91"/>
    </row>
    <row r="3" spans="6:10" ht="12.75">
      <c r="F3" s="91"/>
      <c r="G3" s="91"/>
      <c r="H3" s="91"/>
      <c r="I3" s="91"/>
      <c r="J3" s="91"/>
    </row>
    <row r="4" spans="6:10" ht="12.75">
      <c r="F4" s="91"/>
      <c r="G4" s="91"/>
      <c r="H4" s="91"/>
      <c r="I4" s="91"/>
      <c r="J4" s="91"/>
    </row>
    <row r="5" spans="6:10" ht="12.75">
      <c r="F5" s="91"/>
      <c r="G5" s="91"/>
      <c r="H5" s="91"/>
      <c r="I5" s="91"/>
      <c r="J5" s="91"/>
    </row>
    <row r="6" spans="6:10" ht="12.75">
      <c r="F6" s="91"/>
      <c r="G6" s="91"/>
      <c r="H6" s="91"/>
      <c r="I6" s="91"/>
      <c r="J6" s="91"/>
    </row>
    <row r="8" spans="1:8" ht="12.75">
      <c r="A8" s="92" t="s">
        <v>163</v>
      </c>
      <c r="B8" s="92"/>
      <c r="C8" s="92"/>
      <c r="D8" s="92"/>
      <c r="E8" s="92"/>
      <c r="F8" s="92"/>
      <c r="G8" s="92"/>
      <c r="H8" s="92"/>
    </row>
    <row r="9" spans="1:8" ht="12.75">
      <c r="A9" s="93"/>
      <c r="B9" s="93"/>
      <c r="C9" s="93"/>
      <c r="D9" s="93"/>
      <c r="E9" s="93"/>
      <c r="F9" s="93"/>
      <c r="G9" s="93"/>
      <c r="H9" s="93"/>
    </row>
    <row r="10" spans="1:8" ht="12.75">
      <c r="A10" s="93"/>
      <c r="B10" s="93"/>
      <c r="C10" s="93"/>
      <c r="D10" s="93"/>
      <c r="E10" s="93"/>
      <c r="F10" s="93"/>
      <c r="G10" s="93"/>
      <c r="H10" s="93"/>
    </row>
    <row r="11" spans="1:8" ht="12.75" hidden="1">
      <c r="A11" s="93"/>
      <c r="B11" s="93"/>
      <c r="C11" s="93"/>
      <c r="D11" s="93"/>
      <c r="E11" s="93"/>
      <c r="F11" s="93"/>
      <c r="G11" s="93"/>
      <c r="H11" s="93"/>
    </row>
    <row r="12" spans="1:8" ht="12.75" hidden="1">
      <c r="A12" s="93"/>
      <c r="B12" s="93"/>
      <c r="C12" s="93"/>
      <c r="D12" s="93"/>
      <c r="E12" s="93"/>
      <c r="F12" s="93"/>
      <c r="G12" s="93"/>
      <c r="H12" s="93"/>
    </row>
    <row r="13" spans="1:8" ht="12.75">
      <c r="A13" s="9"/>
      <c r="B13" s="10"/>
      <c r="C13" s="10"/>
      <c r="D13" s="11"/>
      <c r="E13" s="11"/>
      <c r="F13" s="11"/>
      <c r="G13" s="11"/>
      <c r="H13" s="11"/>
    </row>
    <row r="14" spans="1:8" ht="13.5" thickBot="1">
      <c r="A14" s="9"/>
      <c r="B14" s="10"/>
      <c r="C14" s="10"/>
      <c r="D14" s="11"/>
      <c r="E14" s="11"/>
      <c r="F14" s="11"/>
      <c r="G14" s="90" t="s">
        <v>33</v>
      </c>
      <c r="H14" s="90"/>
    </row>
    <row r="15" spans="1:12" ht="13.5" customHeight="1">
      <c r="A15" s="96" t="s">
        <v>0</v>
      </c>
      <c r="B15" s="95" t="s">
        <v>1</v>
      </c>
      <c r="C15" s="86" t="s">
        <v>37</v>
      </c>
      <c r="D15" s="94" t="s">
        <v>38</v>
      </c>
      <c r="E15" s="95" t="s">
        <v>39</v>
      </c>
      <c r="F15" s="95" t="s">
        <v>40</v>
      </c>
      <c r="G15" s="95" t="s">
        <v>41</v>
      </c>
      <c r="H15" s="95" t="s">
        <v>164</v>
      </c>
      <c r="I15" s="63"/>
      <c r="J15" s="63"/>
      <c r="K15" s="64" t="s">
        <v>165</v>
      </c>
      <c r="L15" s="88" t="s">
        <v>166</v>
      </c>
    </row>
    <row r="16" spans="1:12" ht="25.5" customHeight="1" thickBot="1">
      <c r="A16" s="97"/>
      <c r="B16" s="95"/>
      <c r="C16" s="87"/>
      <c r="D16" s="95"/>
      <c r="E16" s="95"/>
      <c r="F16" s="95"/>
      <c r="G16" s="95"/>
      <c r="H16" s="95"/>
      <c r="I16" s="63"/>
      <c r="J16" s="63"/>
      <c r="K16" s="65"/>
      <c r="L16" s="89"/>
    </row>
    <row r="17" spans="1:12" ht="59.25" customHeight="1">
      <c r="A17" s="7"/>
      <c r="B17" s="14" t="s">
        <v>90</v>
      </c>
      <c r="C17" s="15">
        <v>703</v>
      </c>
      <c r="D17" s="16"/>
      <c r="E17" s="17"/>
      <c r="F17" s="17"/>
      <c r="G17" s="17"/>
      <c r="H17" s="18">
        <f>H18+H40+H46+H60+H54+H88+H93+H98+H103+H116+H121</f>
        <v>29898</v>
      </c>
      <c r="I17" s="13"/>
      <c r="J17" s="13"/>
      <c r="K17" s="18">
        <f>K18+K40+K46+K60+K54+K88+K93+K98+K103+K116+K121</f>
        <v>28794</v>
      </c>
      <c r="L17" s="67">
        <f>K17/H17</f>
        <v>0.9630744531406783</v>
      </c>
    </row>
    <row r="18" spans="1:12" ht="12.75">
      <c r="A18" s="5"/>
      <c r="B18" s="14" t="s">
        <v>24</v>
      </c>
      <c r="C18" s="15">
        <v>703</v>
      </c>
      <c r="D18" s="19" t="s">
        <v>6</v>
      </c>
      <c r="E18" s="20"/>
      <c r="F18" s="19"/>
      <c r="G18" s="21"/>
      <c r="H18" s="18">
        <f>H19+H27+H32</f>
        <v>11351.300000000001</v>
      </c>
      <c r="I18" s="13"/>
      <c r="J18" s="13"/>
      <c r="K18" s="18">
        <f>K19+K27+K32</f>
        <v>11207</v>
      </c>
      <c r="L18" s="67">
        <f aca="true" t="shared" si="0" ref="L18:L81">K18/H18</f>
        <v>0.987287799635284</v>
      </c>
    </row>
    <row r="19" spans="1:12" ht="54.75" customHeight="1">
      <c r="A19" s="4"/>
      <c r="B19" s="14" t="s">
        <v>2</v>
      </c>
      <c r="C19" s="15">
        <v>703</v>
      </c>
      <c r="D19" s="22" t="s">
        <v>6</v>
      </c>
      <c r="E19" s="22" t="s">
        <v>7</v>
      </c>
      <c r="F19" s="23"/>
      <c r="G19" s="23"/>
      <c r="H19" s="18">
        <f>H20+H22</f>
        <v>3867.2000000000003</v>
      </c>
      <c r="I19" s="13"/>
      <c r="J19" s="13"/>
      <c r="K19" s="18">
        <f>K20+K22</f>
        <v>3742.0999999999995</v>
      </c>
      <c r="L19" s="67">
        <f t="shared" si="0"/>
        <v>0.967651013653289</v>
      </c>
    </row>
    <row r="20" spans="1:12" ht="21" customHeight="1">
      <c r="A20" s="4"/>
      <c r="B20" s="24" t="s">
        <v>94</v>
      </c>
      <c r="C20" s="25">
        <v>703</v>
      </c>
      <c r="D20" s="25" t="s">
        <v>6</v>
      </c>
      <c r="E20" s="25" t="s">
        <v>7</v>
      </c>
      <c r="F20" s="26">
        <v>80</v>
      </c>
      <c r="G20" s="25"/>
      <c r="H20" s="27">
        <f>H21</f>
        <v>943.9</v>
      </c>
      <c r="I20" s="13"/>
      <c r="J20" s="13"/>
      <c r="K20" s="27">
        <f>K21</f>
        <v>934.3</v>
      </c>
      <c r="L20" s="66">
        <f t="shared" si="0"/>
        <v>0.9898294310838013</v>
      </c>
    </row>
    <row r="21" spans="1:12" ht="99" customHeight="1">
      <c r="A21" s="4"/>
      <c r="B21" s="24" t="s">
        <v>93</v>
      </c>
      <c r="C21" s="25">
        <v>703</v>
      </c>
      <c r="D21" s="25" t="s">
        <v>6</v>
      </c>
      <c r="E21" s="25" t="s">
        <v>7</v>
      </c>
      <c r="F21" s="25" t="s">
        <v>92</v>
      </c>
      <c r="G21" s="25">
        <v>100</v>
      </c>
      <c r="H21" s="27">
        <v>943.9</v>
      </c>
      <c r="I21" s="13"/>
      <c r="J21" s="13"/>
      <c r="K21" s="27">
        <v>934.3</v>
      </c>
      <c r="L21" s="66">
        <f t="shared" si="0"/>
        <v>0.9898294310838013</v>
      </c>
    </row>
    <row r="22" spans="1:12" ht="24">
      <c r="A22" s="4"/>
      <c r="B22" s="24" t="s">
        <v>127</v>
      </c>
      <c r="C22" s="28" t="s">
        <v>42</v>
      </c>
      <c r="D22" s="29" t="s">
        <v>6</v>
      </c>
      <c r="E22" s="28" t="s">
        <v>7</v>
      </c>
      <c r="F22" s="26" t="s">
        <v>43</v>
      </c>
      <c r="G22" s="25"/>
      <c r="H22" s="27">
        <f>H24+H25+H26</f>
        <v>2923.3</v>
      </c>
      <c r="I22" s="13"/>
      <c r="J22" s="13"/>
      <c r="K22" s="27">
        <f>K24+K25+K26</f>
        <v>2807.7999999999997</v>
      </c>
      <c r="L22" s="66">
        <f t="shared" si="0"/>
        <v>0.9604898573529913</v>
      </c>
    </row>
    <row r="23" spans="1:12" ht="12.75">
      <c r="A23" s="4"/>
      <c r="B23" s="24" t="s">
        <v>45</v>
      </c>
      <c r="C23" s="28" t="s">
        <v>42</v>
      </c>
      <c r="D23" s="29" t="s">
        <v>6</v>
      </c>
      <c r="E23" s="28" t="s">
        <v>7</v>
      </c>
      <c r="F23" s="26" t="s">
        <v>46</v>
      </c>
      <c r="G23" s="25"/>
      <c r="H23" s="27">
        <f>H22</f>
        <v>2923.3</v>
      </c>
      <c r="I23" s="13"/>
      <c r="J23" s="13"/>
      <c r="K23" s="27">
        <f>K22</f>
        <v>2807.7999999999997</v>
      </c>
      <c r="L23" s="66">
        <f t="shared" si="0"/>
        <v>0.9604898573529913</v>
      </c>
    </row>
    <row r="24" spans="1:12" ht="87.75" customHeight="1">
      <c r="A24" s="4"/>
      <c r="B24" s="24" t="s">
        <v>107</v>
      </c>
      <c r="C24" s="28">
        <v>703</v>
      </c>
      <c r="D24" s="29" t="s">
        <v>6</v>
      </c>
      <c r="E24" s="28" t="s">
        <v>7</v>
      </c>
      <c r="F24" s="25" t="s">
        <v>44</v>
      </c>
      <c r="G24" s="25" t="s">
        <v>18</v>
      </c>
      <c r="H24" s="27">
        <v>2886.8</v>
      </c>
      <c r="I24" s="13"/>
      <c r="J24" s="13"/>
      <c r="K24" s="27">
        <v>2780.1</v>
      </c>
      <c r="L24" s="66">
        <f t="shared" si="0"/>
        <v>0.9630386587224607</v>
      </c>
    </row>
    <row r="25" spans="1:12" ht="36" customHeight="1">
      <c r="A25" s="4"/>
      <c r="B25" s="24" t="s">
        <v>112</v>
      </c>
      <c r="C25" s="28">
        <v>703</v>
      </c>
      <c r="D25" s="29" t="s">
        <v>6</v>
      </c>
      <c r="E25" s="28" t="s">
        <v>7</v>
      </c>
      <c r="F25" s="25" t="s">
        <v>47</v>
      </c>
      <c r="G25" s="25" t="s">
        <v>19</v>
      </c>
      <c r="H25" s="27">
        <v>26.5</v>
      </c>
      <c r="I25" s="13"/>
      <c r="J25" s="13"/>
      <c r="K25" s="27">
        <v>21</v>
      </c>
      <c r="L25" s="66">
        <f t="shared" si="0"/>
        <v>0.7924528301886793</v>
      </c>
    </row>
    <row r="26" spans="1:12" ht="24" thickBot="1">
      <c r="A26" s="4"/>
      <c r="B26" s="24" t="s">
        <v>108</v>
      </c>
      <c r="C26" s="28" t="s">
        <v>42</v>
      </c>
      <c r="D26" s="29" t="s">
        <v>6</v>
      </c>
      <c r="E26" s="28" t="s">
        <v>7</v>
      </c>
      <c r="F26" s="25" t="s">
        <v>47</v>
      </c>
      <c r="G26" s="25" t="s">
        <v>20</v>
      </c>
      <c r="H26" s="27">
        <v>10</v>
      </c>
      <c r="I26" s="13"/>
      <c r="J26" s="13"/>
      <c r="K26" s="27">
        <v>6.7</v>
      </c>
      <c r="L26" s="66">
        <f t="shared" si="0"/>
        <v>0.67</v>
      </c>
    </row>
    <row r="27" spans="1:12" ht="23.25" thickBot="1">
      <c r="A27" s="4"/>
      <c r="B27" s="30" t="s">
        <v>146</v>
      </c>
      <c r="C27" s="15">
        <v>703</v>
      </c>
      <c r="D27" s="22" t="s">
        <v>6</v>
      </c>
      <c r="E27" s="15" t="s">
        <v>34</v>
      </c>
      <c r="F27" s="23"/>
      <c r="G27" s="26"/>
      <c r="H27" s="31" t="str">
        <f>H31</f>
        <v>203,3</v>
      </c>
      <c r="I27" s="13"/>
      <c r="J27" s="13"/>
      <c r="K27" s="31" t="str">
        <f>K31</f>
        <v>203,3</v>
      </c>
      <c r="L27" s="66">
        <f t="shared" si="0"/>
        <v>1</v>
      </c>
    </row>
    <row r="28" spans="1:12" ht="24" thickBot="1">
      <c r="A28" s="4"/>
      <c r="B28" s="32" t="s">
        <v>147</v>
      </c>
      <c r="C28" s="28" t="s">
        <v>42</v>
      </c>
      <c r="D28" s="29" t="s">
        <v>6</v>
      </c>
      <c r="E28" s="28" t="s">
        <v>34</v>
      </c>
      <c r="F28" s="26">
        <v>99</v>
      </c>
      <c r="G28" s="26"/>
      <c r="H28" s="27" t="str">
        <f>H31</f>
        <v>203,3</v>
      </c>
      <c r="I28" s="13"/>
      <c r="J28" s="13"/>
      <c r="K28" s="27" t="str">
        <f>K31</f>
        <v>203,3</v>
      </c>
      <c r="L28" s="66">
        <f t="shared" si="0"/>
        <v>1</v>
      </c>
    </row>
    <row r="29" spans="1:12" ht="13.5" thickBot="1">
      <c r="A29" s="4"/>
      <c r="B29" s="32" t="s">
        <v>45</v>
      </c>
      <c r="C29" s="28" t="s">
        <v>42</v>
      </c>
      <c r="D29" s="29" t="s">
        <v>6</v>
      </c>
      <c r="E29" s="28" t="s">
        <v>34</v>
      </c>
      <c r="F29" s="26" t="s">
        <v>46</v>
      </c>
      <c r="G29" s="26"/>
      <c r="H29" s="27" t="str">
        <f>H31</f>
        <v>203,3</v>
      </c>
      <c r="I29" s="13"/>
      <c r="J29" s="13"/>
      <c r="K29" s="27" t="str">
        <f>K31</f>
        <v>203,3</v>
      </c>
      <c r="L29" s="66">
        <f t="shared" si="0"/>
        <v>1</v>
      </c>
    </row>
    <row r="30" spans="1:12" ht="47.25" customHeight="1" thickBot="1">
      <c r="A30" s="4"/>
      <c r="B30" s="32" t="s">
        <v>148</v>
      </c>
      <c r="C30" s="28" t="s">
        <v>42</v>
      </c>
      <c r="D30" s="29" t="s">
        <v>6</v>
      </c>
      <c r="E30" s="28" t="s">
        <v>34</v>
      </c>
      <c r="F30" s="26" t="s">
        <v>151</v>
      </c>
      <c r="G30" s="26"/>
      <c r="H30" s="27" t="str">
        <f>H31</f>
        <v>203,3</v>
      </c>
      <c r="I30" s="13"/>
      <c r="J30" s="13"/>
      <c r="K30" s="27" t="str">
        <f>K31</f>
        <v>203,3</v>
      </c>
      <c r="L30" s="66">
        <f t="shared" si="0"/>
        <v>1</v>
      </c>
    </row>
    <row r="31" spans="1:12" ht="60" thickBot="1">
      <c r="A31" s="4"/>
      <c r="B31" s="32" t="s">
        <v>149</v>
      </c>
      <c r="C31" s="28" t="s">
        <v>42</v>
      </c>
      <c r="D31" s="29" t="s">
        <v>6</v>
      </c>
      <c r="E31" s="28" t="s">
        <v>34</v>
      </c>
      <c r="F31" s="26" t="s">
        <v>150</v>
      </c>
      <c r="G31" s="26">
        <v>200</v>
      </c>
      <c r="H31" s="27" t="s">
        <v>152</v>
      </c>
      <c r="I31" s="13"/>
      <c r="J31" s="13"/>
      <c r="K31" s="27" t="s">
        <v>152</v>
      </c>
      <c r="L31" s="66">
        <f t="shared" si="0"/>
        <v>1</v>
      </c>
    </row>
    <row r="32" spans="1:12" ht="19.5" customHeight="1">
      <c r="A32" s="3"/>
      <c r="B32" s="33" t="s">
        <v>4</v>
      </c>
      <c r="C32" s="15">
        <v>703</v>
      </c>
      <c r="D32" s="22" t="s">
        <v>6</v>
      </c>
      <c r="E32" s="15" t="s">
        <v>9</v>
      </c>
      <c r="F32" s="23"/>
      <c r="G32" s="23"/>
      <c r="H32" s="31">
        <f>H35+H36+H37+H38+H39</f>
        <v>7280.8</v>
      </c>
      <c r="I32" s="13"/>
      <c r="J32" s="13"/>
      <c r="K32" s="31">
        <f>K35+K36+K37+K38+K39</f>
        <v>7261.6</v>
      </c>
      <c r="L32" s="67">
        <f t="shared" si="0"/>
        <v>0.9973629271508626</v>
      </c>
    </row>
    <row r="33" spans="1:12" ht="33" customHeight="1">
      <c r="A33" s="3"/>
      <c r="B33" s="24" t="s">
        <v>128</v>
      </c>
      <c r="C33" s="34" t="s">
        <v>42</v>
      </c>
      <c r="D33" s="29" t="s">
        <v>6</v>
      </c>
      <c r="E33" s="28" t="s">
        <v>9</v>
      </c>
      <c r="F33" s="26" t="s">
        <v>43</v>
      </c>
      <c r="G33" s="26"/>
      <c r="H33" s="27">
        <f>H32</f>
        <v>7280.8</v>
      </c>
      <c r="I33" s="13"/>
      <c r="J33" s="13"/>
      <c r="K33" s="27">
        <f>K32</f>
        <v>7261.6</v>
      </c>
      <c r="L33" s="66">
        <f t="shared" si="0"/>
        <v>0.9973629271508626</v>
      </c>
    </row>
    <row r="34" spans="1:12" ht="19.5" customHeight="1">
      <c r="A34" s="3"/>
      <c r="B34" s="35" t="s">
        <v>45</v>
      </c>
      <c r="C34" s="34" t="s">
        <v>42</v>
      </c>
      <c r="D34" s="29" t="s">
        <v>6</v>
      </c>
      <c r="E34" s="28" t="s">
        <v>9</v>
      </c>
      <c r="F34" s="26" t="s">
        <v>46</v>
      </c>
      <c r="G34" s="25"/>
      <c r="H34" s="27">
        <f>H33</f>
        <v>7280.8</v>
      </c>
      <c r="I34" s="13"/>
      <c r="J34" s="13"/>
      <c r="K34" s="27">
        <f>K33</f>
        <v>7261.6</v>
      </c>
      <c r="L34" s="66">
        <f t="shared" si="0"/>
        <v>0.9973629271508626</v>
      </c>
    </row>
    <row r="35" spans="1:12" ht="48.75" customHeight="1">
      <c r="A35" s="3"/>
      <c r="B35" s="36" t="s">
        <v>113</v>
      </c>
      <c r="C35" s="28">
        <v>703</v>
      </c>
      <c r="D35" s="29" t="s">
        <v>6</v>
      </c>
      <c r="E35" s="28" t="s">
        <v>9</v>
      </c>
      <c r="F35" s="26" t="s">
        <v>49</v>
      </c>
      <c r="G35" s="25" t="s">
        <v>19</v>
      </c>
      <c r="H35" s="27">
        <v>241</v>
      </c>
      <c r="I35" s="13"/>
      <c r="J35" s="13"/>
      <c r="K35" s="27">
        <v>240.6</v>
      </c>
      <c r="L35" s="66">
        <f t="shared" si="0"/>
        <v>0.9983402489626556</v>
      </c>
    </row>
    <row r="36" spans="1:12" ht="42" customHeight="1">
      <c r="A36" s="3"/>
      <c r="B36" s="24" t="s">
        <v>114</v>
      </c>
      <c r="C36" s="28">
        <v>703</v>
      </c>
      <c r="D36" s="29" t="s">
        <v>6</v>
      </c>
      <c r="E36" s="28" t="s">
        <v>9</v>
      </c>
      <c r="F36" s="25" t="s">
        <v>49</v>
      </c>
      <c r="G36" s="25" t="s">
        <v>20</v>
      </c>
      <c r="H36" s="27">
        <v>747.5</v>
      </c>
      <c r="I36" s="13"/>
      <c r="J36" s="13"/>
      <c r="K36" s="27">
        <v>737.2</v>
      </c>
      <c r="L36" s="66">
        <f t="shared" si="0"/>
        <v>0.9862207357859533</v>
      </c>
    </row>
    <row r="37" spans="1:12" ht="90" customHeight="1">
      <c r="A37" s="3"/>
      <c r="B37" s="24" t="s">
        <v>123</v>
      </c>
      <c r="C37" s="28">
        <v>703</v>
      </c>
      <c r="D37" s="29" t="s">
        <v>6</v>
      </c>
      <c r="E37" s="28" t="s">
        <v>9</v>
      </c>
      <c r="F37" s="25" t="s">
        <v>50</v>
      </c>
      <c r="G37" s="25" t="s">
        <v>18</v>
      </c>
      <c r="H37" s="37">
        <v>3859</v>
      </c>
      <c r="I37" s="13"/>
      <c r="J37" s="13"/>
      <c r="K37" s="37">
        <v>3857.6</v>
      </c>
      <c r="L37" s="66">
        <f t="shared" si="0"/>
        <v>0.999637211712879</v>
      </c>
    </row>
    <row r="38" spans="1:12" ht="54" customHeight="1">
      <c r="A38" s="3"/>
      <c r="B38" s="24" t="s">
        <v>124</v>
      </c>
      <c r="C38" s="28">
        <v>703</v>
      </c>
      <c r="D38" s="29" t="s">
        <v>6</v>
      </c>
      <c r="E38" s="28" t="s">
        <v>9</v>
      </c>
      <c r="F38" s="25" t="s">
        <v>50</v>
      </c>
      <c r="G38" s="25" t="s">
        <v>19</v>
      </c>
      <c r="H38" s="27">
        <v>2245.6</v>
      </c>
      <c r="I38" s="13"/>
      <c r="J38" s="13"/>
      <c r="K38" s="27">
        <v>2245.6</v>
      </c>
      <c r="L38" s="66">
        <f t="shared" si="0"/>
        <v>1</v>
      </c>
    </row>
    <row r="39" spans="1:12" ht="39" customHeight="1">
      <c r="A39" s="3"/>
      <c r="B39" s="24" t="s">
        <v>74</v>
      </c>
      <c r="C39" s="28">
        <v>703</v>
      </c>
      <c r="D39" s="29" t="s">
        <v>6</v>
      </c>
      <c r="E39" s="28" t="s">
        <v>9</v>
      </c>
      <c r="F39" s="25" t="s">
        <v>50</v>
      </c>
      <c r="G39" s="25" t="s">
        <v>20</v>
      </c>
      <c r="H39" s="27">
        <v>187.7</v>
      </c>
      <c r="I39" s="13"/>
      <c r="J39" s="13"/>
      <c r="K39" s="27">
        <v>180.6</v>
      </c>
      <c r="L39" s="66">
        <f t="shared" si="0"/>
        <v>0.9621736814064997</v>
      </c>
    </row>
    <row r="40" spans="2:12" ht="12.75">
      <c r="B40" s="14" t="s">
        <v>25</v>
      </c>
      <c r="C40" s="15">
        <v>703</v>
      </c>
      <c r="D40" s="22" t="s">
        <v>10</v>
      </c>
      <c r="E40" s="15"/>
      <c r="F40" s="23"/>
      <c r="G40" s="23"/>
      <c r="H40" s="31">
        <f>H44+H45</f>
        <v>273.9</v>
      </c>
      <c r="I40" s="13"/>
      <c r="J40" s="13"/>
      <c r="K40" s="31">
        <f>K44+K45</f>
        <v>273.9</v>
      </c>
      <c r="L40" s="67">
        <f t="shared" si="0"/>
        <v>1</v>
      </c>
    </row>
    <row r="41" spans="2:12" ht="15.75" customHeight="1" thickBot="1">
      <c r="B41" s="14" t="s">
        <v>3</v>
      </c>
      <c r="C41" s="15">
        <v>703</v>
      </c>
      <c r="D41" s="22" t="s">
        <v>10</v>
      </c>
      <c r="E41" s="15" t="s">
        <v>11</v>
      </c>
      <c r="F41" s="23"/>
      <c r="G41" s="23"/>
      <c r="H41" s="31">
        <f>H40</f>
        <v>273.9</v>
      </c>
      <c r="I41" s="13"/>
      <c r="J41" s="13"/>
      <c r="K41" s="31">
        <f>K40</f>
        <v>273.9</v>
      </c>
      <c r="L41" s="67">
        <f t="shared" si="0"/>
        <v>1</v>
      </c>
    </row>
    <row r="42" spans="2:12" ht="30" customHeight="1" thickBot="1">
      <c r="B42" s="38" t="s">
        <v>128</v>
      </c>
      <c r="C42" s="28" t="s">
        <v>42</v>
      </c>
      <c r="D42" s="29" t="s">
        <v>10</v>
      </c>
      <c r="E42" s="28" t="s">
        <v>11</v>
      </c>
      <c r="F42" s="26" t="s">
        <v>43</v>
      </c>
      <c r="G42" s="25"/>
      <c r="H42" s="27">
        <f>H40</f>
        <v>273.9</v>
      </c>
      <c r="I42" s="13"/>
      <c r="J42" s="13"/>
      <c r="K42" s="27">
        <f>K40</f>
        <v>273.9</v>
      </c>
      <c r="L42" s="66">
        <f t="shared" si="0"/>
        <v>1</v>
      </c>
    </row>
    <row r="43" spans="2:12" ht="15.75" customHeight="1">
      <c r="B43" s="39" t="s">
        <v>45</v>
      </c>
      <c r="C43" s="28" t="s">
        <v>42</v>
      </c>
      <c r="D43" s="29" t="s">
        <v>10</v>
      </c>
      <c r="E43" s="28" t="s">
        <v>11</v>
      </c>
      <c r="F43" s="26" t="s">
        <v>46</v>
      </c>
      <c r="G43" s="25"/>
      <c r="H43" s="27">
        <f>H40</f>
        <v>273.9</v>
      </c>
      <c r="I43" s="13"/>
      <c r="J43" s="13"/>
      <c r="K43" s="27">
        <f>K40</f>
        <v>273.9</v>
      </c>
      <c r="L43" s="66">
        <f t="shared" si="0"/>
        <v>1</v>
      </c>
    </row>
    <row r="44" spans="2:12" ht="91.5" customHeight="1">
      <c r="B44" s="24" t="s">
        <v>75</v>
      </c>
      <c r="C44" s="28">
        <v>703</v>
      </c>
      <c r="D44" s="29" t="s">
        <v>10</v>
      </c>
      <c r="E44" s="28" t="s">
        <v>11</v>
      </c>
      <c r="F44" s="25" t="s">
        <v>51</v>
      </c>
      <c r="G44" s="25" t="s">
        <v>18</v>
      </c>
      <c r="H44" s="27">
        <v>177.9</v>
      </c>
      <c r="I44" s="13"/>
      <c r="J44" s="13"/>
      <c r="K44" s="27">
        <v>177.9</v>
      </c>
      <c r="L44" s="66">
        <f t="shared" si="0"/>
        <v>1</v>
      </c>
    </row>
    <row r="45" spans="2:12" ht="50.25" customHeight="1">
      <c r="B45" s="40" t="s">
        <v>76</v>
      </c>
      <c r="C45" s="28">
        <v>703</v>
      </c>
      <c r="D45" s="29" t="s">
        <v>10</v>
      </c>
      <c r="E45" s="28" t="s">
        <v>11</v>
      </c>
      <c r="F45" s="25" t="s">
        <v>51</v>
      </c>
      <c r="G45" s="25" t="s">
        <v>19</v>
      </c>
      <c r="H45" s="27">
        <v>96</v>
      </c>
      <c r="I45" s="13"/>
      <c r="J45" s="13"/>
      <c r="K45" s="27">
        <v>96</v>
      </c>
      <c r="L45" s="66">
        <f t="shared" si="0"/>
        <v>1</v>
      </c>
    </row>
    <row r="46" spans="2:12" ht="23.25">
      <c r="B46" s="14" t="s">
        <v>26</v>
      </c>
      <c r="C46" s="15">
        <v>703</v>
      </c>
      <c r="D46" s="22" t="s">
        <v>11</v>
      </c>
      <c r="E46" s="15"/>
      <c r="F46" s="23"/>
      <c r="G46" s="23"/>
      <c r="H46" s="31">
        <f>H50+H51+H52+H53</f>
        <v>302.7</v>
      </c>
      <c r="I46" s="13"/>
      <c r="J46" s="13"/>
      <c r="K46" s="31">
        <f>K50+K51+K52+K53</f>
        <v>302.6</v>
      </c>
      <c r="L46" s="67">
        <f t="shared" si="0"/>
        <v>0.9996696399074992</v>
      </c>
    </row>
    <row r="47" spans="2:12" ht="45.75">
      <c r="B47" s="14" t="s">
        <v>126</v>
      </c>
      <c r="C47" s="15">
        <v>703</v>
      </c>
      <c r="D47" s="22" t="s">
        <v>11</v>
      </c>
      <c r="E47" s="15" t="s">
        <v>16</v>
      </c>
      <c r="F47" s="23"/>
      <c r="G47" s="23"/>
      <c r="H47" s="31">
        <f>H46</f>
        <v>302.7</v>
      </c>
      <c r="I47" s="13"/>
      <c r="J47" s="13"/>
      <c r="K47" s="31">
        <f>K46</f>
        <v>302.6</v>
      </c>
      <c r="L47" s="67">
        <f t="shared" si="0"/>
        <v>0.9996696399074992</v>
      </c>
    </row>
    <row r="48" spans="2:12" ht="62.25" customHeight="1">
      <c r="B48" s="14" t="s">
        <v>155</v>
      </c>
      <c r="C48" s="15" t="s">
        <v>42</v>
      </c>
      <c r="D48" s="22" t="s">
        <v>11</v>
      </c>
      <c r="E48" s="15" t="s">
        <v>16</v>
      </c>
      <c r="F48" s="41" t="s">
        <v>54</v>
      </c>
      <c r="G48" s="23"/>
      <c r="H48" s="31">
        <f>H47</f>
        <v>302.7</v>
      </c>
      <c r="I48" s="13"/>
      <c r="J48" s="13"/>
      <c r="K48" s="31">
        <f>K47</f>
        <v>302.6</v>
      </c>
      <c r="L48" s="67">
        <f t="shared" si="0"/>
        <v>0.9996696399074992</v>
      </c>
    </row>
    <row r="49" spans="2:12" ht="81" customHeight="1">
      <c r="B49" s="24" t="s">
        <v>66</v>
      </c>
      <c r="C49" s="28" t="s">
        <v>42</v>
      </c>
      <c r="D49" s="29" t="s">
        <v>11</v>
      </c>
      <c r="E49" s="28" t="s">
        <v>16</v>
      </c>
      <c r="F49" s="26" t="s">
        <v>53</v>
      </c>
      <c r="G49" s="25"/>
      <c r="H49" s="27">
        <f>H48</f>
        <v>302.7</v>
      </c>
      <c r="I49" s="13"/>
      <c r="J49" s="13"/>
      <c r="K49" s="27">
        <f>K48</f>
        <v>302.6</v>
      </c>
      <c r="L49" s="66">
        <f t="shared" si="0"/>
        <v>0.9996696399074992</v>
      </c>
    </row>
    <row r="50" spans="2:12" ht="60">
      <c r="B50" s="24" t="s">
        <v>104</v>
      </c>
      <c r="C50" s="28">
        <v>703</v>
      </c>
      <c r="D50" s="29" t="s">
        <v>11</v>
      </c>
      <c r="E50" s="28" t="s">
        <v>16</v>
      </c>
      <c r="F50" s="25" t="s">
        <v>52</v>
      </c>
      <c r="G50" s="25" t="s">
        <v>19</v>
      </c>
      <c r="H50" s="27">
        <v>111</v>
      </c>
      <c r="I50" s="13"/>
      <c r="J50" s="13"/>
      <c r="K50" s="27">
        <v>111</v>
      </c>
      <c r="L50" s="66">
        <f t="shared" si="0"/>
        <v>1</v>
      </c>
    </row>
    <row r="51" spans="2:12" ht="60.75" customHeight="1">
      <c r="B51" s="24" t="s">
        <v>77</v>
      </c>
      <c r="C51" s="28" t="s">
        <v>42</v>
      </c>
      <c r="D51" s="29" t="s">
        <v>11</v>
      </c>
      <c r="E51" s="28" t="s">
        <v>16</v>
      </c>
      <c r="F51" s="26" t="s">
        <v>67</v>
      </c>
      <c r="G51" s="25" t="s">
        <v>19</v>
      </c>
      <c r="H51" s="27">
        <v>163</v>
      </c>
      <c r="I51" s="13"/>
      <c r="J51" s="13"/>
      <c r="K51" s="27">
        <v>163</v>
      </c>
      <c r="L51" s="66">
        <f t="shared" si="0"/>
        <v>1</v>
      </c>
    </row>
    <row r="52" spans="2:12" ht="51" customHeight="1">
      <c r="B52" s="24" t="s">
        <v>85</v>
      </c>
      <c r="C52" s="28" t="s">
        <v>42</v>
      </c>
      <c r="D52" s="29" t="s">
        <v>11</v>
      </c>
      <c r="E52" s="28" t="s">
        <v>16</v>
      </c>
      <c r="F52" s="26" t="s">
        <v>84</v>
      </c>
      <c r="G52" s="25" t="s">
        <v>19</v>
      </c>
      <c r="H52" s="27">
        <v>19</v>
      </c>
      <c r="I52" s="13"/>
      <c r="J52" s="13"/>
      <c r="K52" s="27">
        <v>19</v>
      </c>
      <c r="L52" s="66">
        <f t="shared" si="0"/>
        <v>1</v>
      </c>
    </row>
    <row r="53" spans="2:12" ht="57.75" customHeight="1">
      <c r="B53" s="42" t="s">
        <v>115</v>
      </c>
      <c r="C53" s="28" t="s">
        <v>42</v>
      </c>
      <c r="D53" s="29" t="s">
        <v>11</v>
      </c>
      <c r="E53" s="28" t="s">
        <v>16</v>
      </c>
      <c r="F53" s="26" t="s">
        <v>116</v>
      </c>
      <c r="G53" s="25" t="s">
        <v>19</v>
      </c>
      <c r="H53" s="27">
        <v>9.7</v>
      </c>
      <c r="I53" s="13"/>
      <c r="J53" s="13"/>
      <c r="K53" s="27">
        <v>9.6</v>
      </c>
      <c r="L53" s="66">
        <f t="shared" si="0"/>
        <v>0.9896907216494846</v>
      </c>
    </row>
    <row r="54" spans="2:12" ht="12.75">
      <c r="B54" s="14" t="s">
        <v>27</v>
      </c>
      <c r="C54" s="15">
        <v>703</v>
      </c>
      <c r="D54" s="22" t="s">
        <v>7</v>
      </c>
      <c r="E54" s="15"/>
      <c r="F54" s="23"/>
      <c r="G54" s="23"/>
      <c r="H54" s="31">
        <f>H58+H59</f>
        <v>1138.5</v>
      </c>
      <c r="I54" s="13"/>
      <c r="J54" s="13"/>
      <c r="K54" s="31">
        <f>K58+K59</f>
        <v>1138.5</v>
      </c>
      <c r="L54" s="67">
        <f t="shared" si="0"/>
        <v>1</v>
      </c>
    </row>
    <row r="55" spans="2:12" ht="13.5" thickBot="1">
      <c r="B55" s="14" t="s">
        <v>17</v>
      </c>
      <c r="C55" s="15">
        <v>703</v>
      </c>
      <c r="D55" s="19" t="s">
        <v>7</v>
      </c>
      <c r="E55" s="15" t="s">
        <v>16</v>
      </c>
      <c r="F55" s="23"/>
      <c r="G55" s="23"/>
      <c r="H55" s="31">
        <f>H54</f>
        <v>1138.5</v>
      </c>
      <c r="I55" s="13"/>
      <c r="J55" s="13"/>
      <c r="K55" s="31">
        <f>K54</f>
        <v>1138.5</v>
      </c>
      <c r="L55" s="67">
        <f t="shared" si="0"/>
        <v>1</v>
      </c>
    </row>
    <row r="56" spans="2:12" ht="24" thickBot="1">
      <c r="B56" s="38" t="s">
        <v>129</v>
      </c>
      <c r="C56" s="28" t="s">
        <v>42</v>
      </c>
      <c r="D56" s="29" t="s">
        <v>7</v>
      </c>
      <c r="E56" s="28" t="s">
        <v>16</v>
      </c>
      <c r="F56" s="26" t="s">
        <v>43</v>
      </c>
      <c r="G56" s="25"/>
      <c r="H56" s="27">
        <f>H54</f>
        <v>1138.5</v>
      </c>
      <c r="I56" s="13"/>
      <c r="J56" s="13"/>
      <c r="K56" s="27">
        <f>K54</f>
        <v>1138.5</v>
      </c>
      <c r="L56" s="66">
        <f t="shared" si="0"/>
        <v>1</v>
      </c>
    </row>
    <row r="57" spans="2:12" ht="13.5" thickBot="1">
      <c r="B57" s="43" t="s">
        <v>45</v>
      </c>
      <c r="C57" s="28" t="s">
        <v>42</v>
      </c>
      <c r="D57" s="29" t="s">
        <v>7</v>
      </c>
      <c r="E57" s="28" t="s">
        <v>16</v>
      </c>
      <c r="F57" s="26" t="s">
        <v>46</v>
      </c>
      <c r="G57" s="25"/>
      <c r="H57" s="27">
        <f>H54</f>
        <v>1138.5</v>
      </c>
      <c r="I57" s="13"/>
      <c r="J57" s="13"/>
      <c r="K57" s="27">
        <f>K54</f>
        <v>1138.5</v>
      </c>
      <c r="L57" s="66">
        <f t="shared" si="0"/>
        <v>1</v>
      </c>
    </row>
    <row r="58" spans="2:12" ht="72" customHeight="1">
      <c r="B58" s="24" t="s">
        <v>106</v>
      </c>
      <c r="C58" s="28">
        <v>703</v>
      </c>
      <c r="D58" s="44" t="s">
        <v>7</v>
      </c>
      <c r="E58" s="28" t="s">
        <v>16</v>
      </c>
      <c r="F58" s="25" t="s">
        <v>55</v>
      </c>
      <c r="G58" s="25" t="s">
        <v>19</v>
      </c>
      <c r="H58" s="27">
        <v>862</v>
      </c>
      <c r="I58" s="13"/>
      <c r="J58" s="13"/>
      <c r="K58" s="27">
        <v>862</v>
      </c>
      <c r="L58" s="66">
        <f t="shared" si="0"/>
        <v>1</v>
      </c>
    </row>
    <row r="59" spans="2:12" ht="57" customHeight="1">
      <c r="B59" s="45" t="s">
        <v>143</v>
      </c>
      <c r="C59" s="46" t="s">
        <v>42</v>
      </c>
      <c r="D59" s="47" t="s">
        <v>7</v>
      </c>
      <c r="E59" s="46" t="s">
        <v>16</v>
      </c>
      <c r="F59" s="25" t="s">
        <v>142</v>
      </c>
      <c r="G59" s="25" t="s">
        <v>19</v>
      </c>
      <c r="H59" s="48">
        <v>276.5</v>
      </c>
      <c r="I59" s="13"/>
      <c r="J59" s="13"/>
      <c r="K59" s="48">
        <v>276.5</v>
      </c>
      <c r="L59" s="66">
        <f t="shared" si="0"/>
        <v>1</v>
      </c>
    </row>
    <row r="60" spans="2:12" ht="23.25">
      <c r="B60" s="14" t="s">
        <v>21</v>
      </c>
      <c r="C60" s="15">
        <v>703</v>
      </c>
      <c r="D60" s="22" t="s">
        <v>12</v>
      </c>
      <c r="E60" s="15"/>
      <c r="F60" s="23"/>
      <c r="G60" s="23"/>
      <c r="H60" s="31">
        <f>H61+H67</f>
        <v>11029.099999999997</v>
      </c>
      <c r="I60" s="13"/>
      <c r="J60" s="13"/>
      <c r="K60" s="31">
        <f>K61+K67</f>
        <v>10198.599999999999</v>
      </c>
      <c r="L60" s="67">
        <f t="shared" si="0"/>
        <v>0.9246992048308567</v>
      </c>
    </row>
    <row r="61" spans="2:12" ht="12.75">
      <c r="B61" s="49" t="s">
        <v>35</v>
      </c>
      <c r="C61" s="15" t="s">
        <v>42</v>
      </c>
      <c r="D61" s="22" t="s">
        <v>12</v>
      </c>
      <c r="E61" s="15" t="s">
        <v>6</v>
      </c>
      <c r="F61" s="23"/>
      <c r="G61" s="23"/>
      <c r="H61" s="31">
        <f>H64+H65+H66</f>
        <v>1312.8</v>
      </c>
      <c r="I61" s="13"/>
      <c r="J61" s="13"/>
      <c r="K61" s="31">
        <f>K64+K65+K66</f>
        <v>1312.6</v>
      </c>
      <c r="L61" s="67">
        <f t="shared" si="0"/>
        <v>0.9998476538695916</v>
      </c>
    </row>
    <row r="62" spans="2:12" ht="45.75" customHeight="1">
      <c r="B62" s="50" t="s">
        <v>121</v>
      </c>
      <c r="C62" s="28">
        <v>703</v>
      </c>
      <c r="D62" s="22" t="s">
        <v>12</v>
      </c>
      <c r="E62" s="15" t="s">
        <v>6</v>
      </c>
      <c r="F62" s="41" t="s">
        <v>12</v>
      </c>
      <c r="G62" s="23"/>
      <c r="H62" s="31">
        <f>H61</f>
        <v>1312.8</v>
      </c>
      <c r="I62" s="13"/>
      <c r="J62" s="13"/>
      <c r="K62" s="31">
        <f>K61</f>
        <v>1312.6</v>
      </c>
      <c r="L62" s="67">
        <f t="shared" si="0"/>
        <v>0.9998476538695916</v>
      </c>
    </row>
    <row r="63" spans="2:12" ht="48">
      <c r="B63" s="51" t="s">
        <v>117</v>
      </c>
      <c r="C63" s="28" t="s">
        <v>42</v>
      </c>
      <c r="D63" s="29" t="s">
        <v>12</v>
      </c>
      <c r="E63" s="28" t="s">
        <v>6</v>
      </c>
      <c r="F63" s="26" t="s">
        <v>118</v>
      </c>
      <c r="G63" s="23"/>
      <c r="H63" s="27">
        <f>H62</f>
        <v>1312.8</v>
      </c>
      <c r="I63" s="13"/>
      <c r="J63" s="13"/>
      <c r="K63" s="27">
        <f>K62</f>
        <v>1312.6</v>
      </c>
      <c r="L63" s="66">
        <f t="shared" si="0"/>
        <v>0.9998476538695916</v>
      </c>
    </row>
    <row r="64" spans="2:12" ht="41.25" customHeight="1">
      <c r="B64" s="24" t="s">
        <v>109</v>
      </c>
      <c r="C64" s="28">
        <v>703</v>
      </c>
      <c r="D64" s="29" t="s">
        <v>12</v>
      </c>
      <c r="E64" s="28" t="s">
        <v>6</v>
      </c>
      <c r="F64" s="25" t="s">
        <v>119</v>
      </c>
      <c r="G64" s="25" t="s">
        <v>19</v>
      </c>
      <c r="H64" s="27">
        <v>721.5</v>
      </c>
      <c r="I64" s="13"/>
      <c r="J64" s="13"/>
      <c r="K64" s="27">
        <v>721.5</v>
      </c>
      <c r="L64" s="66">
        <f t="shared" si="0"/>
        <v>1</v>
      </c>
    </row>
    <row r="65" spans="2:12" ht="54.75" customHeight="1">
      <c r="B65" s="24" t="s">
        <v>82</v>
      </c>
      <c r="C65" s="28" t="s">
        <v>42</v>
      </c>
      <c r="D65" s="29" t="s">
        <v>12</v>
      </c>
      <c r="E65" s="28" t="s">
        <v>6</v>
      </c>
      <c r="F65" s="25" t="s">
        <v>120</v>
      </c>
      <c r="G65" s="25" t="s">
        <v>19</v>
      </c>
      <c r="H65" s="27">
        <v>218.3</v>
      </c>
      <c r="I65" s="13"/>
      <c r="J65" s="13"/>
      <c r="K65" s="27">
        <v>218.1</v>
      </c>
      <c r="L65" s="66">
        <f t="shared" si="0"/>
        <v>0.9990838295923041</v>
      </c>
    </row>
    <row r="66" spans="2:12" ht="45" customHeight="1">
      <c r="B66" s="24" t="s">
        <v>109</v>
      </c>
      <c r="C66" s="28" t="s">
        <v>42</v>
      </c>
      <c r="D66" s="29" t="s">
        <v>12</v>
      </c>
      <c r="E66" s="28" t="s">
        <v>6</v>
      </c>
      <c r="F66" s="25" t="s">
        <v>160</v>
      </c>
      <c r="G66" s="25" t="s">
        <v>19</v>
      </c>
      <c r="H66" s="27">
        <v>373</v>
      </c>
      <c r="I66" s="13"/>
      <c r="J66" s="13"/>
      <c r="K66" s="27">
        <v>373</v>
      </c>
      <c r="L66" s="66">
        <f t="shared" si="0"/>
        <v>1</v>
      </c>
    </row>
    <row r="67" spans="2:12" ht="18" customHeight="1">
      <c r="B67" s="14" t="s">
        <v>105</v>
      </c>
      <c r="C67" s="15" t="s">
        <v>42</v>
      </c>
      <c r="D67" s="22" t="s">
        <v>12</v>
      </c>
      <c r="E67" s="15" t="s">
        <v>11</v>
      </c>
      <c r="F67" s="23"/>
      <c r="G67" s="23"/>
      <c r="H67" s="31">
        <f>H68+H85</f>
        <v>9716.299999999997</v>
      </c>
      <c r="I67" s="13"/>
      <c r="J67" s="13"/>
      <c r="K67" s="31">
        <f>K68+K85</f>
        <v>8885.999999999998</v>
      </c>
      <c r="L67" s="67">
        <f t="shared" si="0"/>
        <v>0.9145456603851261</v>
      </c>
    </row>
    <row r="68" spans="1:12" ht="49.5" customHeight="1">
      <c r="A68" s="6"/>
      <c r="B68" s="14" t="s">
        <v>156</v>
      </c>
      <c r="C68" s="15" t="s">
        <v>42</v>
      </c>
      <c r="D68" s="22" t="s">
        <v>12</v>
      </c>
      <c r="E68" s="15" t="s">
        <v>11</v>
      </c>
      <c r="F68" s="41" t="s">
        <v>10</v>
      </c>
      <c r="G68" s="23"/>
      <c r="H68" s="31">
        <f>H70+H71+H72+H73+H74+H75+H76+H77+H78+H79+H80+H81+H84</f>
        <v>9234.399999999998</v>
      </c>
      <c r="I68" s="13"/>
      <c r="J68" s="13"/>
      <c r="K68" s="31">
        <f>K70+K71+K72+K73+K74+K75+K76+K77+K78+K79+K80+K81+K84</f>
        <v>8404.199999999999</v>
      </c>
      <c r="L68" s="67">
        <f t="shared" si="0"/>
        <v>0.9100970285021226</v>
      </c>
    </row>
    <row r="69" spans="1:12" ht="36">
      <c r="A69" s="6"/>
      <c r="B69" s="24" t="s">
        <v>78</v>
      </c>
      <c r="C69" s="28" t="s">
        <v>42</v>
      </c>
      <c r="D69" s="29" t="s">
        <v>12</v>
      </c>
      <c r="E69" s="28" t="s">
        <v>11</v>
      </c>
      <c r="F69" s="26" t="s">
        <v>58</v>
      </c>
      <c r="G69" s="25"/>
      <c r="H69" s="27">
        <f>H68</f>
        <v>9234.399999999998</v>
      </c>
      <c r="I69" s="13"/>
      <c r="J69" s="13"/>
      <c r="K69" s="27">
        <f>K68</f>
        <v>8404.199999999999</v>
      </c>
      <c r="L69" s="66">
        <f t="shared" si="0"/>
        <v>0.9100970285021226</v>
      </c>
    </row>
    <row r="70" spans="1:12" ht="36">
      <c r="A70" s="6"/>
      <c r="B70" s="24" t="s">
        <v>159</v>
      </c>
      <c r="C70" s="28">
        <v>703</v>
      </c>
      <c r="D70" s="44" t="s">
        <v>12</v>
      </c>
      <c r="E70" s="28" t="s">
        <v>11</v>
      </c>
      <c r="F70" s="25" t="s">
        <v>158</v>
      </c>
      <c r="G70" s="25" t="s">
        <v>19</v>
      </c>
      <c r="H70" s="27">
        <v>74.9</v>
      </c>
      <c r="I70" s="13"/>
      <c r="J70" s="13"/>
      <c r="K70" s="27">
        <v>74.8</v>
      </c>
      <c r="L70" s="66">
        <f t="shared" si="0"/>
        <v>0.9986648865153537</v>
      </c>
    </row>
    <row r="71" spans="1:12" ht="49.5" customHeight="1">
      <c r="A71" s="6"/>
      <c r="B71" s="24" t="s">
        <v>73</v>
      </c>
      <c r="C71" s="28">
        <v>703</v>
      </c>
      <c r="D71" s="44" t="s">
        <v>12</v>
      </c>
      <c r="E71" s="28" t="s">
        <v>11</v>
      </c>
      <c r="F71" s="25" t="s">
        <v>59</v>
      </c>
      <c r="G71" s="25" t="s">
        <v>19</v>
      </c>
      <c r="H71" s="27">
        <v>4347.2</v>
      </c>
      <c r="I71" s="13"/>
      <c r="J71" s="13"/>
      <c r="K71" s="27">
        <v>4346.7</v>
      </c>
      <c r="L71" s="66">
        <f t="shared" si="0"/>
        <v>0.999884983437615</v>
      </c>
    </row>
    <row r="72" spans="1:12" ht="30.75" customHeight="1">
      <c r="A72" s="6"/>
      <c r="B72" s="24" t="s">
        <v>100</v>
      </c>
      <c r="C72" s="28" t="s">
        <v>42</v>
      </c>
      <c r="D72" s="44" t="s">
        <v>12</v>
      </c>
      <c r="E72" s="28" t="s">
        <v>11</v>
      </c>
      <c r="F72" s="25" t="s">
        <v>59</v>
      </c>
      <c r="G72" s="25" t="s">
        <v>20</v>
      </c>
      <c r="H72" s="27">
        <v>0.1</v>
      </c>
      <c r="I72" s="13"/>
      <c r="J72" s="13"/>
      <c r="K72" s="27">
        <v>0</v>
      </c>
      <c r="L72" s="66">
        <f t="shared" si="0"/>
        <v>0</v>
      </c>
    </row>
    <row r="73" spans="1:12" ht="45" customHeight="1">
      <c r="A73" s="6"/>
      <c r="B73" s="24" t="s">
        <v>79</v>
      </c>
      <c r="C73" s="28">
        <v>703</v>
      </c>
      <c r="D73" s="44" t="s">
        <v>12</v>
      </c>
      <c r="E73" s="28" t="s">
        <v>11</v>
      </c>
      <c r="F73" s="25" t="s">
        <v>69</v>
      </c>
      <c r="G73" s="25" t="s">
        <v>19</v>
      </c>
      <c r="H73" s="27">
        <v>81.8</v>
      </c>
      <c r="I73" s="13"/>
      <c r="J73" s="13"/>
      <c r="K73" s="27">
        <v>81.7</v>
      </c>
      <c r="L73" s="66">
        <f t="shared" si="0"/>
        <v>0.9987775061124695</v>
      </c>
    </row>
    <row r="74" spans="1:12" ht="45" customHeight="1">
      <c r="A74" s="6"/>
      <c r="B74" s="24" t="s">
        <v>80</v>
      </c>
      <c r="C74" s="28" t="s">
        <v>42</v>
      </c>
      <c r="D74" s="44" t="s">
        <v>12</v>
      </c>
      <c r="E74" s="28" t="s">
        <v>11</v>
      </c>
      <c r="F74" s="25" t="s">
        <v>70</v>
      </c>
      <c r="G74" s="25" t="s">
        <v>19</v>
      </c>
      <c r="H74" s="27">
        <v>242.2</v>
      </c>
      <c r="I74" s="13"/>
      <c r="J74" s="13"/>
      <c r="K74" s="27">
        <v>242.2</v>
      </c>
      <c r="L74" s="66">
        <f t="shared" si="0"/>
        <v>1</v>
      </c>
    </row>
    <row r="75" spans="1:12" ht="45" customHeight="1">
      <c r="A75" s="6"/>
      <c r="B75" s="24" t="s">
        <v>81</v>
      </c>
      <c r="C75" s="28" t="s">
        <v>42</v>
      </c>
      <c r="D75" s="44" t="s">
        <v>12</v>
      </c>
      <c r="E75" s="28" t="s">
        <v>11</v>
      </c>
      <c r="F75" s="25" t="s">
        <v>71</v>
      </c>
      <c r="G75" s="25" t="s">
        <v>19</v>
      </c>
      <c r="H75" s="27">
        <v>310.4</v>
      </c>
      <c r="I75" s="13"/>
      <c r="J75" s="13"/>
      <c r="K75" s="27">
        <v>310.3</v>
      </c>
      <c r="L75" s="66">
        <f t="shared" si="0"/>
        <v>0.9996778350515465</v>
      </c>
    </row>
    <row r="76" spans="1:12" ht="51" customHeight="1">
      <c r="A76" s="6"/>
      <c r="B76" s="24" t="s">
        <v>95</v>
      </c>
      <c r="C76" s="28" t="s">
        <v>42</v>
      </c>
      <c r="D76" s="44" t="s">
        <v>12</v>
      </c>
      <c r="E76" s="28" t="s">
        <v>11</v>
      </c>
      <c r="F76" s="25" t="s">
        <v>72</v>
      </c>
      <c r="G76" s="25" t="s">
        <v>19</v>
      </c>
      <c r="H76" s="27">
        <v>687</v>
      </c>
      <c r="I76" s="13"/>
      <c r="J76" s="13"/>
      <c r="K76" s="27">
        <v>687</v>
      </c>
      <c r="L76" s="66">
        <f t="shared" si="0"/>
        <v>1</v>
      </c>
    </row>
    <row r="77" spans="1:12" ht="51.75" customHeight="1">
      <c r="A77" s="6"/>
      <c r="B77" s="45" t="s">
        <v>97</v>
      </c>
      <c r="C77" s="28">
        <v>703</v>
      </c>
      <c r="D77" s="44" t="s">
        <v>12</v>
      </c>
      <c r="E77" s="28" t="s">
        <v>11</v>
      </c>
      <c r="F77" s="25" t="s">
        <v>83</v>
      </c>
      <c r="G77" s="25" t="s">
        <v>19</v>
      </c>
      <c r="H77" s="27">
        <v>2761.7</v>
      </c>
      <c r="I77" s="13"/>
      <c r="J77" s="13"/>
      <c r="K77" s="27">
        <v>1933.5</v>
      </c>
      <c r="L77" s="66">
        <f t="shared" si="0"/>
        <v>0.700112249701271</v>
      </c>
    </row>
    <row r="78" spans="1:12" ht="48" customHeight="1">
      <c r="A78" s="6"/>
      <c r="B78" s="45" t="s">
        <v>96</v>
      </c>
      <c r="C78" s="28">
        <v>703</v>
      </c>
      <c r="D78" s="44" t="s">
        <v>12</v>
      </c>
      <c r="E78" s="28" t="s">
        <v>11</v>
      </c>
      <c r="F78" s="25" t="s">
        <v>83</v>
      </c>
      <c r="G78" s="25" t="s">
        <v>20</v>
      </c>
      <c r="H78" s="27">
        <v>24</v>
      </c>
      <c r="I78" s="13"/>
      <c r="J78" s="13"/>
      <c r="K78" s="27">
        <v>22.9</v>
      </c>
      <c r="L78" s="66">
        <f t="shared" si="0"/>
        <v>0.9541666666666666</v>
      </c>
    </row>
    <row r="79" spans="1:12" ht="80.25" customHeight="1">
      <c r="A79" s="6"/>
      <c r="B79" s="45" t="s">
        <v>141</v>
      </c>
      <c r="C79" s="46" t="s">
        <v>42</v>
      </c>
      <c r="D79" s="47" t="s">
        <v>12</v>
      </c>
      <c r="E79" s="46" t="s">
        <v>11</v>
      </c>
      <c r="F79" s="25" t="s">
        <v>140</v>
      </c>
      <c r="G79" s="25" t="s">
        <v>19</v>
      </c>
      <c r="H79" s="48">
        <v>232.4</v>
      </c>
      <c r="I79" s="13"/>
      <c r="J79" s="13"/>
      <c r="K79" s="48">
        <v>232.4</v>
      </c>
      <c r="L79" s="66">
        <f t="shared" si="0"/>
        <v>1</v>
      </c>
    </row>
    <row r="80" spans="1:12" ht="63" customHeight="1">
      <c r="A80" s="6"/>
      <c r="B80" s="45" t="s">
        <v>139</v>
      </c>
      <c r="C80" s="28" t="s">
        <v>42</v>
      </c>
      <c r="D80" s="44" t="s">
        <v>12</v>
      </c>
      <c r="E80" s="28" t="s">
        <v>11</v>
      </c>
      <c r="F80" s="25" t="s">
        <v>138</v>
      </c>
      <c r="G80" s="25" t="s">
        <v>19</v>
      </c>
      <c r="H80" s="27">
        <v>232.4</v>
      </c>
      <c r="I80" s="13"/>
      <c r="J80" s="13"/>
      <c r="K80" s="27">
        <v>232.4</v>
      </c>
      <c r="L80" s="66">
        <f t="shared" si="0"/>
        <v>1</v>
      </c>
    </row>
    <row r="81" spans="1:12" ht="87" customHeight="1">
      <c r="A81" s="6"/>
      <c r="B81" s="45" t="s">
        <v>136</v>
      </c>
      <c r="C81" s="28" t="s">
        <v>42</v>
      </c>
      <c r="D81" s="44" t="s">
        <v>12</v>
      </c>
      <c r="E81" s="28" t="s">
        <v>11</v>
      </c>
      <c r="F81" s="25" t="s">
        <v>130</v>
      </c>
      <c r="G81" s="25"/>
      <c r="H81" s="27">
        <f>H82+H83</f>
        <v>25.3</v>
      </c>
      <c r="I81" s="13"/>
      <c r="J81" s="13"/>
      <c r="K81" s="27">
        <f>K82+K83</f>
        <v>25.3</v>
      </c>
      <c r="L81" s="66">
        <f t="shared" si="0"/>
        <v>1</v>
      </c>
    </row>
    <row r="82" spans="1:12" ht="18.75" customHeight="1">
      <c r="A82" s="6"/>
      <c r="B82" s="45" t="s">
        <v>133</v>
      </c>
      <c r="C82" s="28" t="s">
        <v>42</v>
      </c>
      <c r="D82" s="44" t="s">
        <v>12</v>
      </c>
      <c r="E82" s="28" t="s">
        <v>11</v>
      </c>
      <c r="F82" s="25" t="s">
        <v>130</v>
      </c>
      <c r="G82" s="25" t="s">
        <v>19</v>
      </c>
      <c r="H82" s="27">
        <v>22.5</v>
      </c>
      <c r="I82" s="13"/>
      <c r="J82" s="13"/>
      <c r="K82" s="27">
        <v>22.5</v>
      </c>
      <c r="L82" s="66">
        <f aca="true" t="shared" si="1" ref="L82:L126">K82/H82</f>
        <v>1</v>
      </c>
    </row>
    <row r="83" spans="1:12" ht="20.25" customHeight="1">
      <c r="A83" s="6"/>
      <c r="B83" s="45" t="s">
        <v>134</v>
      </c>
      <c r="C83" s="28" t="s">
        <v>42</v>
      </c>
      <c r="D83" s="44" t="s">
        <v>12</v>
      </c>
      <c r="E83" s="28" t="s">
        <v>11</v>
      </c>
      <c r="F83" s="25" t="s">
        <v>130</v>
      </c>
      <c r="G83" s="25" t="s">
        <v>19</v>
      </c>
      <c r="H83" s="27">
        <v>2.8</v>
      </c>
      <c r="I83" s="13"/>
      <c r="J83" s="13"/>
      <c r="K83" s="27">
        <v>2.8</v>
      </c>
      <c r="L83" s="66">
        <f t="shared" si="1"/>
        <v>1</v>
      </c>
    </row>
    <row r="84" spans="1:12" ht="93" customHeight="1">
      <c r="A84" s="6"/>
      <c r="B84" s="24" t="s">
        <v>98</v>
      </c>
      <c r="C84" s="28" t="s">
        <v>42</v>
      </c>
      <c r="D84" s="44" t="s">
        <v>12</v>
      </c>
      <c r="E84" s="28" t="s">
        <v>11</v>
      </c>
      <c r="F84" s="25" t="s">
        <v>122</v>
      </c>
      <c r="G84" s="25" t="s">
        <v>22</v>
      </c>
      <c r="H84" s="27">
        <v>215</v>
      </c>
      <c r="I84" s="13"/>
      <c r="J84" s="13"/>
      <c r="K84" s="27">
        <v>215</v>
      </c>
      <c r="L84" s="66">
        <f t="shared" si="1"/>
        <v>1</v>
      </c>
    </row>
    <row r="85" spans="1:12" ht="48" customHeight="1">
      <c r="A85" s="6"/>
      <c r="B85" s="14" t="s">
        <v>157</v>
      </c>
      <c r="C85" s="15" t="s">
        <v>42</v>
      </c>
      <c r="D85" s="22" t="s">
        <v>12</v>
      </c>
      <c r="E85" s="15" t="s">
        <v>11</v>
      </c>
      <c r="F85" s="41" t="s">
        <v>11</v>
      </c>
      <c r="G85" s="23"/>
      <c r="H85" s="31">
        <f>H87</f>
        <v>481.9</v>
      </c>
      <c r="I85" s="13"/>
      <c r="J85" s="13"/>
      <c r="K85" s="31">
        <f>K87</f>
        <v>481.8</v>
      </c>
      <c r="L85" s="67">
        <f t="shared" si="1"/>
        <v>0.999792488068064</v>
      </c>
    </row>
    <row r="86" spans="1:12" ht="34.5" customHeight="1">
      <c r="A86" s="6"/>
      <c r="B86" s="24" t="s">
        <v>86</v>
      </c>
      <c r="C86" s="28" t="s">
        <v>42</v>
      </c>
      <c r="D86" s="29" t="s">
        <v>12</v>
      </c>
      <c r="E86" s="28" t="s">
        <v>11</v>
      </c>
      <c r="F86" s="26" t="s">
        <v>56</v>
      </c>
      <c r="G86" s="25"/>
      <c r="H86" s="27">
        <f>H87</f>
        <v>481.9</v>
      </c>
      <c r="I86" s="13"/>
      <c r="J86" s="13"/>
      <c r="K86" s="27">
        <f>K87</f>
        <v>481.8</v>
      </c>
      <c r="L86" s="66">
        <f t="shared" si="1"/>
        <v>0.999792488068064</v>
      </c>
    </row>
    <row r="87" spans="1:12" ht="45.75" customHeight="1">
      <c r="A87" s="6"/>
      <c r="B87" s="24" t="s">
        <v>87</v>
      </c>
      <c r="C87" s="28">
        <v>703</v>
      </c>
      <c r="D87" s="29" t="s">
        <v>12</v>
      </c>
      <c r="E87" s="28" t="s">
        <v>11</v>
      </c>
      <c r="F87" s="26" t="s">
        <v>57</v>
      </c>
      <c r="G87" s="25" t="s">
        <v>19</v>
      </c>
      <c r="H87" s="27">
        <v>481.9</v>
      </c>
      <c r="I87" s="13"/>
      <c r="J87" s="13"/>
      <c r="K87" s="27">
        <v>481.8</v>
      </c>
      <c r="L87" s="66">
        <f t="shared" si="1"/>
        <v>0.999792488068064</v>
      </c>
    </row>
    <row r="88" spans="1:12" ht="19.5" customHeight="1">
      <c r="A88" s="6"/>
      <c r="B88" s="14" t="s">
        <v>101</v>
      </c>
      <c r="C88" s="15" t="s">
        <v>42</v>
      </c>
      <c r="D88" s="22" t="s">
        <v>103</v>
      </c>
      <c r="E88" s="15"/>
      <c r="F88" s="23"/>
      <c r="G88" s="23"/>
      <c r="H88" s="31">
        <f>H92</f>
        <v>136.7</v>
      </c>
      <c r="I88" s="13"/>
      <c r="J88" s="13"/>
      <c r="K88" s="31">
        <f>K92</f>
        <v>136.7</v>
      </c>
      <c r="L88" s="67">
        <f t="shared" si="1"/>
        <v>1</v>
      </c>
    </row>
    <row r="89" spans="1:12" ht="32.25" customHeight="1">
      <c r="A89" s="6"/>
      <c r="B89" s="14" t="s">
        <v>102</v>
      </c>
      <c r="C89" s="15" t="s">
        <v>42</v>
      </c>
      <c r="D89" s="22" t="s">
        <v>103</v>
      </c>
      <c r="E89" s="15" t="s">
        <v>12</v>
      </c>
      <c r="F89" s="23"/>
      <c r="G89" s="23"/>
      <c r="H89" s="31">
        <f>H92</f>
        <v>136.7</v>
      </c>
      <c r="I89" s="13"/>
      <c r="J89" s="13"/>
      <c r="K89" s="31">
        <f>K92</f>
        <v>136.7</v>
      </c>
      <c r="L89" s="67">
        <f t="shared" si="1"/>
        <v>1</v>
      </c>
    </row>
    <row r="90" spans="1:12" ht="42" customHeight="1">
      <c r="A90" s="6"/>
      <c r="B90" s="24" t="s">
        <v>156</v>
      </c>
      <c r="C90" s="28" t="s">
        <v>42</v>
      </c>
      <c r="D90" s="29" t="s">
        <v>103</v>
      </c>
      <c r="E90" s="28" t="s">
        <v>12</v>
      </c>
      <c r="F90" s="26" t="s">
        <v>10</v>
      </c>
      <c r="G90" s="25"/>
      <c r="H90" s="27">
        <f>H92</f>
        <v>136.7</v>
      </c>
      <c r="I90" s="13"/>
      <c r="J90" s="13"/>
      <c r="K90" s="27">
        <f>K92</f>
        <v>136.7</v>
      </c>
      <c r="L90" s="66">
        <f t="shared" si="1"/>
        <v>1</v>
      </c>
    </row>
    <row r="91" spans="1:12" ht="43.5" customHeight="1">
      <c r="A91" s="6"/>
      <c r="B91" s="24" t="s">
        <v>78</v>
      </c>
      <c r="C91" s="28" t="s">
        <v>42</v>
      </c>
      <c r="D91" s="29" t="s">
        <v>103</v>
      </c>
      <c r="E91" s="28" t="s">
        <v>12</v>
      </c>
      <c r="F91" s="26" t="s">
        <v>58</v>
      </c>
      <c r="G91" s="25"/>
      <c r="H91" s="27">
        <f>H92</f>
        <v>136.7</v>
      </c>
      <c r="I91" s="13"/>
      <c r="J91" s="13"/>
      <c r="K91" s="27">
        <f>K92</f>
        <v>136.7</v>
      </c>
      <c r="L91" s="66">
        <f t="shared" si="1"/>
        <v>1</v>
      </c>
    </row>
    <row r="92" spans="1:12" ht="48" customHeight="1">
      <c r="A92" s="6"/>
      <c r="B92" s="24" t="s">
        <v>154</v>
      </c>
      <c r="C92" s="28">
        <v>703</v>
      </c>
      <c r="D92" s="44" t="s">
        <v>103</v>
      </c>
      <c r="E92" s="28" t="s">
        <v>12</v>
      </c>
      <c r="F92" s="26" t="s">
        <v>68</v>
      </c>
      <c r="G92" s="25" t="s">
        <v>19</v>
      </c>
      <c r="H92" s="27">
        <v>136.7</v>
      </c>
      <c r="I92" s="13"/>
      <c r="J92" s="13"/>
      <c r="K92" s="27">
        <v>136.7</v>
      </c>
      <c r="L92" s="66">
        <f t="shared" si="1"/>
        <v>1</v>
      </c>
    </row>
    <row r="93" spans="1:12" ht="20.25" customHeight="1">
      <c r="A93" s="6"/>
      <c r="B93" s="52" t="s">
        <v>88</v>
      </c>
      <c r="C93" s="15" t="s">
        <v>42</v>
      </c>
      <c r="D93" s="22" t="s">
        <v>34</v>
      </c>
      <c r="E93" s="15"/>
      <c r="F93" s="23"/>
      <c r="G93" s="23"/>
      <c r="H93" s="31">
        <f>H97</f>
        <v>78.1</v>
      </c>
      <c r="I93" s="13"/>
      <c r="J93" s="13"/>
      <c r="K93" s="31">
        <f>K97</f>
        <v>78</v>
      </c>
      <c r="L93" s="67">
        <f t="shared" si="1"/>
        <v>0.9987195902688861</v>
      </c>
    </row>
    <row r="94" spans="1:12" ht="15.75" customHeight="1">
      <c r="A94" s="6"/>
      <c r="B94" s="14" t="s">
        <v>144</v>
      </c>
      <c r="C94" s="15" t="s">
        <v>42</v>
      </c>
      <c r="D94" s="22" t="s">
        <v>34</v>
      </c>
      <c r="E94" s="15" t="s">
        <v>34</v>
      </c>
      <c r="F94" s="23"/>
      <c r="G94" s="23"/>
      <c r="H94" s="31">
        <f>H97</f>
        <v>78.1</v>
      </c>
      <c r="I94" s="13"/>
      <c r="J94" s="13"/>
      <c r="K94" s="31">
        <f>K97</f>
        <v>78</v>
      </c>
      <c r="L94" s="67">
        <f t="shared" si="1"/>
        <v>0.9987195902688861</v>
      </c>
    </row>
    <row r="95" spans="1:12" ht="30" customHeight="1" thickBot="1">
      <c r="A95" s="6"/>
      <c r="B95" s="43" t="s">
        <v>129</v>
      </c>
      <c r="C95" s="28" t="s">
        <v>42</v>
      </c>
      <c r="D95" s="29" t="s">
        <v>34</v>
      </c>
      <c r="E95" s="28" t="s">
        <v>34</v>
      </c>
      <c r="F95" s="26" t="s">
        <v>43</v>
      </c>
      <c r="G95" s="25"/>
      <c r="H95" s="27">
        <f>H97</f>
        <v>78.1</v>
      </c>
      <c r="I95" s="13"/>
      <c r="J95" s="13"/>
      <c r="K95" s="27">
        <f>K97</f>
        <v>78</v>
      </c>
      <c r="L95" s="66">
        <f t="shared" si="1"/>
        <v>0.9987195902688861</v>
      </c>
    </row>
    <row r="96" spans="1:12" ht="18.75" customHeight="1" thickBot="1">
      <c r="A96" s="6"/>
      <c r="B96" s="43" t="s">
        <v>45</v>
      </c>
      <c r="C96" s="28" t="s">
        <v>42</v>
      </c>
      <c r="D96" s="29" t="s">
        <v>34</v>
      </c>
      <c r="E96" s="28" t="s">
        <v>34</v>
      </c>
      <c r="F96" s="26" t="s">
        <v>46</v>
      </c>
      <c r="G96" s="25"/>
      <c r="H96" s="27">
        <f>H95</f>
        <v>78.1</v>
      </c>
      <c r="I96" s="13"/>
      <c r="J96" s="13"/>
      <c r="K96" s="27">
        <f>K95</f>
        <v>78</v>
      </c>
      <c r="L96" s="66">
        <f t="shared" si="1"/>
        <v>0.9987195902688861</v>
      </c>
    </row>
    <row r="97" spans="1:12" ht="54" customHeight="1" thickBot="1">
      <c r="A97" s="6"/>
      <c r="B97" s="53" t="s">
        <v>153</v>
      </c>
      <c r="C97" s="28">
        <v>703</v>
      </c>
      <c r="D97" s="44" t="s">
        <v>34</v>
      </c>
      <c r="E97" s="28" t="s">
        <v>34</v>
      </c>
      <c r="F97" s="25" t="s">
        <v>60</v>
      </c>
      <c r="G97" s="25" t="s">
        <v>19</v>
      </c>
      <c r="H97" s="27">
        <v>78.1</v>
      </c>
      <c r="I97" s="13"/>
      <c r="J97" s="13"/>
      <c r="K97" s="27">
        <v>78</v>
      </c>
      <c r="L97" s="66">
        <f t="shared" si="1"/>
        <v>0.9987195902688861</v>
      </c>
    </row>
    <row r="98" spans="2:12" ht="15.75" customHeight="1">
      <c r="B98" s="14" t="s">
        <v>28</v>
      </c>
      <c r="C98" s="15" t="s">
        <v>42</v>
      </c>
      <c r="D98" s="22" t="s">
        <v>13</v>
      </c>
      <c r="E98" s="54"/>
      <c r="F98" s="23"/>
      <c r="G98" s="23"/>
      <c r="H98" s="31">
        <f>H102</f>
        <v>4820.2</v>
      </c>
      <c r="I98" s="13"/>
      <c r="J98" s="13"/>
      <c r="K98" s="31">
        <f>K102</f>
        <v>4820.2</v>
      </c>
      <c r="L98" s="67">
        <f t="shared" si="1"/>
        <v>1</v>
      </c>
    </row>
    <row r="99" spans="2:12" ht="15.75" customHeight="1">
      <c r="B99" s="14" t="s">
        <v>65</v>
      </c>
      <c r="C99" s="15" t="s">
        <v>42</v>
      </c>
      <c r="D99" s="22" t="s">
        <v>13</v>
      </c>
      <c r="E99" s="54" t="s">
        <v>6</v>
      </c>
      <c r="F99" s="23"/>
      <c r="G99" s="23"/>
      <c r="H99" s="31">
        <f>H98</f>
        <v>4820.2</v>
      </c>
      <c r="I99" s="13"/>
      <c r="J99" s="13"/>
      <c r="K99" s="31">
        <f>K98</f>
        <v>4820.2</v>
      </c>
      <c r="L99" s="67">
        <f t="shared" si="1"/>
        <v>1</v>
      </c>
    </row>
    <row r="100" spans="2:12" ht="31.5" customHeight="1" thickBot="1">
      <c r="B100" s="43" t="s">
        <v>129</v>
      </c>
      <c r="C100" s="28" t="s">
        <v>42</v>
      </c>
      <c r="D100" s="29" t="s">
        <v>13</v>
      </c>
      <c r="E100" s="28" t="s">
        <v>6</v>
      </c>
      <c r="F100" s="26" t="s">
        <v>43</v>
      </c>
      <c r="G100" s="23"/>
      <c r="H100" s="27">
        <f>H99</f>
        <v>4820.2</v>
      </c>
      <c r="I100" s="13"/>
      <c r="J100" s="13"/>
      <c r="K100" s="27">
        <f>K99</f>
        <v>4820.2</v>
      </c>
      <c r="L100" s="66">
        <f t="shared" si="1"/>
        <v>1</v>
      </c>
    </row>
    <row r="101" spans="2:12" ht="15.75" customHeight="1" thickBot="1">
      <c r="B101" s="43" t="s">
        <v>45</v>
      </c>
      <c r="C101" s="28" t="s">
        <v>42</v>
      </c>
      <c r="D101" s="29" t="s">
        <v>13</v>
      </c>
      <c r="E101" s="28" t="s">
        <v>6</v>
      </c>
      <c r="F101" s="26" t="s">
        <v>46</v>
      </c>
      <c r="G101" s="23"/>
      <c r="H101" s="27">
        <f>H102</f>
        <v>4820.2</v>
      </c>
      <c r="I101" s="13"/>
      <c r="J101" s="13"/>
      <c r="K101" s="27">
        <f>K102</f>
        <v>4820.2</v>
      </c>
      <c r="L101" s="66">
        <f t="shared" si="1"/>
        <v>1</v>
      </c>
    </row>
    <row r="102" spans="2:12" ht="66" customHeight="1">
      <c r="B102" s="24" t="s">
        <v>125</v>
      </c>
      <c r="C102" s="28">
        <v>703</v>
      </c>
      <c r="D102" s="25" t="s">
        <v>13</v>
      </c>
      <c r="E102" s="28" t="s">
        <v>6</v>
      </c>
      <c r="F102" s="26" t="s">
        <v>61</v>
      </c>
      <c r="G102" s="25" t="s">
        <v>22</v>
      </c>
      <c r="H102" s="27">
        <v>4820.2</v>
      </c>
      <c r="I102" s="13"/>
      <c r="J102" s="13"/>
      <c r="K102" s="27">
        <v>4820.2</v>
      </c>
      <c r="L102" s="66">
        <f t="shared" si="1"/>
        <v>1</v>
      </c>
    </row>
    <row r="103" spans="2:12" ht="15.75" customHeight="1">
      <c r="B103" s="14" t="s">
        <v>29</v>
      </c>
      <c r="C103" s="15">
        <v>703</v>
      </c>
      <c r="D103" s="19" t="s">
        <v>14</v>
      </c>
      <c r="E103" s="22"/>
      <c r="F103" s="23"/>
      <c r="G103" s="23"/>
      <c r="H103" s="31">
        <f>H104+H108+H113</f>
        <v>313.6</v>
      </c>
      <c r="I103" s="13"/>
      <c r="J103" s="13"/>
      <c r="K103" s="31">
        <f>K104+K108+K113</f>
        <v>313.6</v>
      </c>
      <c r="L103" s="67">
        <f t="shared" si="1"/>
        <v>1</v>
      </c>
    </row>
    <row r="104" spans="2:12" ht="15.75" customHeight="1">
      <c r="B104" s="14" t="s">
        <v>64</v>
      </c>
      <c r="C104" s="15" t="s">
        <v>42</v>
      </c>
      <c r="D104" s="22" t="s">
        <v>14</v>
      </c>
      <c r="E104" s="22" t="s">
        <v>6</v>
      </c>
      <c r="F104" s="23"/>
      <c r="G104" s="23"/>
      <c r="H104" s="31">
        <f>H105</f>
        <v>63.9</v>
      </c>
      <c r="I104" s="13"/>
      <c r="J104" s="13"/>
      <c r="K104" s="31">
        <f>K105</f>
        <v>63.9</v>
      </c>
      <c r="L104" s="67">
        <f t="shared" si="1"/>
        <v>1</v>
      </c>
    </row>
    <row r="105" spans="2:12" ht="33.75" customHeight="1" thickBot="1">
      <c r="B105" s="43" t="s">
        <v>128</v>
      </c>
      <c r="C105" s="28" t="s">
        <v>42</v>
      </c>
      <c r="D105" s="29" t="s">
        <v>14</v>
      </c>
      <c r="E105" s="28" t="s">
        <v>6</v>
      </c>
      <c r="F105" s="26" t="s">
        <v>43</v>
      </c>
      <c r="G105" s="23"/>
      <c r="H105" s="27">
        <f>H106</f>
        <v>63.9</v>
      </c>
      <c r="I105" s="13"/>
      <c r="J105" s="13"/>
      <c r="K105" s="27">
        <f>K106</f>
        <v>63.9</v>
      </c>
      <c r="L105" s="66">
        <f t="shared" si="1"/>
        <v>1</v>
      </c>
    </row>
    <row r="106" spans="2:12" ht="15.75" customHeight="1" thickBot="1">
      <c r="B106" s="43" t="s">
        <v>45</v>
      </c>
      <c r="C106" s="28" t="s">
        <v>42</v>
      </c>
      <c r="D106" s="29" t="s">
        <v>14</v>
      </c>
      <c r="E106" s="28" t="s">
        <v>6</v>
      </c>
      <c r="F106" s="26" t="s">
        <v>46</v>
      </c>
      <c r="G106" s="23"/>
      <c r="H106" s="27">
        <f>H107</f>
        <v>63.9</v>
      </c>
      <c r="I106" s="13"/>
      <c r="J106" s="13"/>
      <c r="K106" s="27">
        <f>K107</f>
        <v>63.9</v>
      </c>
      <c r="L106" s="66">
        <f t="shared" si="1"/>
        <v>1</v>
      </c>
    </row>
    <row r="107" spans="2:12" ht="51" customHeight="1">
      <c r="B107" s="55" t="s">
        <v>111</v>
      </c>
      <c r="C107" s="28">
        <v>703</v>
      </c>
      <c r="D107" s="25" t="s">
        <v>14</v>
      </c>
      <c r="E107" s="25" t="s">
        <v>6</v>
      </c>
      <c r="F107" s="25" t="s">
        <v>62</v>
      </c>
      <c r="G107" s="25" t="s">
        <v>23</v>
      </c>
      <c r="H107" s="27">
        <v>63.9</v>
      </c>
      <c r="I107" s="13"/>
      <c r="J107" s="13"/>
      <c r="K107" s="27">
        <v>63.9</v>
      </c>
      <c r="L107" s="66">
        <f t="shared" si="1"/>
        <v>1</v>
      </c>
    </row>
    <row r="108" spans="2:12" ht="17.25" customHeight="1">
      <c r="B108" s="56" t="s">
        <v>131</v>
      </c>
      <c r="C108" s="15">
        <v>703</v>
      </c>
      <c r="D108" s="23" t="s">
        <v>14</v>
      </c>
      <c r="E108" s="23" t="s">
        <v>11</v>
      </c>
      <c r="F108" s="23"/>
      <c r="G108" s="23"/>
      <c r="H108" s="31">
        <f>H111</f>
        <v>70</v>
      </c>
      <c r="I108" s="13"/>
      <c r="J108" s="13"/>
      <c r="K108" s="31">
        <f>K111</f>
        <v>70</v>
      </c>
      <c r="L108" s="67">
        <f t="shared" si="1"/>
        <v>1</v>
      </c>
    </row>
    <row r="109" spans="2:12" ht="29.25" customHeight="1">
      <c r="B109" s="55" t="s">
        <v>129</v>
      </c>
      <c r="C109" s="28">
        <v>703</v>
      </c>
      <c r="D109" s="25" t="s">
        <v>14</v>
      </c>
      <c r="E109" s="25" t="s">
        <v>11</v>
      </c>
      <c r="F109" s="26" t="s">
        <v>43</v>
      </c>
      <c r="G109" s="25"/>
      <c r="H109" s="27">
        <f>H111</f>
        <v>70</v>
      </c>
      <c r="I109" s="13"/>
      <c r="J109" s="13"/>
      <c r="K109" s="27">
        <f>K111</f>
        <v>70</v>
      </c>
      <c r="L109" s="66">
        <f t="shared" si="1"/>
        <v>1</v>
      </c>
    </row>
    <row r="110" spans="2:12" ht="18" customHeight="1">
      <c r="B110" s="55" t="s">
        <v>45</v>
      </c>
      <c r="C110" s="28">
        <v>703</v>
      </c>
      <c r="D110" s="25" t="s">
        <v>14</v>
      </c>
      <c r="E110" s="25" t="s">
        <v>11</v>
      </c>
      <c r="F110" s="26" t="s">
        <v>46</v>
      </c>
      <c r="G110" s="25"/>
      <c r="H110" s="27">
        <f>H111</f>
        <v>70</v>
      </c>
      <c r="I110" s="13"/>
      <c r="J110" s="13"/>
      <c r="K110" s="27">
        <f>K111</f>
        <v>70</v>
      </c>
      <c r="L110" s="66">
        <f t="shared" si="1"/>
        <v>1</v>
      </c>
    </row>
    <row r="111" spans="2:12" ht="46.5" customHeight="1">
      <c r="B111" s="55" t="s">
        <v>132</v>
      </c>
      <c r="C111" s="28">
        <v>703</v>
      </c>
      <c r="D111" s="25" t="s">
        <v>14</v>
      </c>
      <c r="E111" s="25" t="s">
        <v>11</v>
      </c>
      <c r="F111" s="25" t="s">
        <v>48</v>
      </c>
      <c r="G111" s="25" t="s">
        <v>23</v>
      </c>
      <c r="H111" s="27">
        <v>70</v>
      </c>
      <c r="I111" s="13"/>
      <c r="J111" s="13"/>
      <c r="K111" s="27">
        <v>70</v>
      </c>
      <c r="L111" s="66">
        <f t="shared" si="1"/>
        <v>1</v>
      </c>
    </row>
    <row r="112" spans="2:12" ht="23.25" customHeight="1">
      <c r="B112" s="56" t="s">
        <v>137</v>
      </c>
      <c r="C112" s="15" t="s">
        <v>42</v>
      </c>
      <c r="D112" s="23" t="s">
        <v>14</v>
      </c>
      <c r="E112" s="23" t="s">
        <v>7</v>
      </c>
      <c r="F112" s="23"/>
      <c r="G112" s="23"/>
      <c r="H112" s="31">
        <f>H115</f>
        <v>179.7</v>
      </c>
      <c r="I112" s="13"/>
      <c r="J112" s="13"/>
      <c r="K112" s="31">
        <f>K115</f>
        <v>179.7</v>
      </c>
      <c r="L112" s="67">
        <f t="shared" si="1"/>
        <v>1</v>
      </c>
    </row>
    <row r="113" spans="2:12" ht="48" customHeight="1">
      <c r="B113" s="57" t="s">
        <v>121</v>
      </c>
      <c r="C113" s="28" t="s">
        <v>42</v>
      </c>
      <c r="D113" s="25" t="s">
        <v>14</v>
      </c>
      <c r="E113" s="25" t="s">
        <v>7</v>
      </c>
      <c r="F113" s="26" t="s">
        <v>12</v>
      </c>
      <c r="G113" s="25"/>
      <c r="H113" s="27">
        <f>H115</f>
        <v>179.7</v>
      </c>
      <c r="I113" s="13"/>
      <c r="J113" s="13"/>
      <c r="K113" s="27">
        <f>K115</f>
        <v>179.7</v>
      </c>
      <c r="L113" s="66">
        <f t="shared" si="1"/>
        <v>1</v>
      </c>
    </row>
    <row r="114" spans="2:12" ht="56.25" customHeight="1">
      <c r="B114" s="58" t="s">
        <v>117</v>
      </c>
      <c r="C114" s="28" t="s">
        <v>42</v>
      </c>
      <c r="D114" s="25" t="s">
        <v>14</v>
      </c>
      <c r="E114" s="25" t="s">
        <v>7</v>
      </c>
      <c r="F114" s="26" t="s">
        <v>118</v>
      </c>
      <c r="G114" s="25"/>
      <c r="H114" s="27">
        <f>H115</f>
        <v>179.7</v>
      </c>
      <c r="I114" s="13"/>
      <c r="J114" s="13"/>
      <c r="K114" s="27">
        <f>K115</f>
        <v>179.7</v>
      </c>
      <c r="L114" s="66">
        <f t="shared" si="1"/>
        <v>1</v>
      </c>
    </row>
    <row r="115" spans="2:12" ht="66.75" customHeight="1">
      <c r="B115" s="51" t="s">
        <v>145</v>
      </c>
      <c r="C115" s="28" t="s">
        <v>42</v>
      </c>
      <c r="D115" s="25" t="s">
        <v>14</v>
      </c>
      <c r="E115" s="25" t="s">
        <v>7</v>
      </c>
      <c r="F115" s="25" t="s">
        <v>135</v>
      </c>
      <c r="G115" s="25" t="s">
        <v>22</v>
      </c>
      <c r="H115" s="27">
        <v>179.7</v>
      </c>
      <c r="I115" s="13"/>
      <c r="J115" s="13"/>
      <c r="K115" s="27">
        <v>179.7</v>
      </c>
      <c r="L115" s="66">
        <f t="shared" si="1"/>
        <v>1</v>
      </c>
    </row>
    <row r="116" spans="2:12" ht="12.75">
      <c r="B116" s="14" t="s">
        <v>31</v>
      </c>
      <c r="C116" s="15">
        <v>703</v>
      </c>
      <c r="D116" s="19" t="s">
        <v>8</v>
      </c>
      <c r="E116" s="22"/>
      <c r="F116" s="23"/>
      <c r="G116" s="23"/>
      <c r="H116" s="31">
        <f>H120</f>
        <v>200</v>
      </c>
      <c r="I116" s="13"/>
      <c r="J116" s="13"/>
      <c r="K116" s="31">
        <f>K120</f>
        <v>71</v>
      </c>
      <c r="L116" s="67">
        <f t="shared" si="1"/>
        <v>0.355</v>
      </c>
    </row>
    <row r="117" spans="2:12" ht="12.75">
      <c r="B117" s="14" t="s">
        <v>63</v>
      </c>
      <c r="C117" s="15" t="s">
        <v>42</v>
      </c>
      <c r="D117" s="22" t="s">
        <v>8</v>
      </c>
      <c r="E117" s="22" t="s">
        <v>10</v>
      </c>
      <c r="F117" s="23"/>
      <c r="G117" s="23"/>
      <c r="H117" s="31">
        <f>H120</f>
        <v>200</v>
      </c>
      <c r="I117" s="13"/>
      <c r="J117" s="13"/>
      <c r="K117" s="31">
        <f>K120</f>
        <v>71</v>
      </c>
      <c r="L117" s="67">
        <f t="shared" si="1"/>
        <v>0.355</v>
      </c>
    </row>
    <row r="118" spans="2:12" ht="24" thickBot="1">
      <c r="B118" s="43" t="s">
        <v>129</v>
      </c>
      <c r="C118" s="28" t="s">
        <v>42</v>
      </c>
      <c r="D118" s="29" t="s">
        <v>8</v>
      </c>
      <c r="E118" s="28" t="s">
        <v>10</v>
      </c>
      <c r="F118" s="26" t="s">
        <v>43</v>
      </c>
      <c r="G118" s="23"/>
      <c r="H118" s="27">
        <f>H120</f>
        <v>200</v>
      </c>
      <c r="I118" s="13"/>
      <c r="J118" s="13"/>
      <c r="K118" s="27">
        <f>K120</f>
        <v>71</v>
      </c>
      <c r="L118" s="66">
        <f t="shared" si="1"/>
        <v>0.355</v>
      </c>
    </row>
    <row r="119" spans="2:12" ht="13.5" thickBot="1">
      <c r="B119" s="43" t="s">
        <v>45</v>
      </c>
      <c r="C119" s="28" t="s">
        <v>42</v>
      </c>
      <c r="D119" s="29" t="s">
        <v>8</v>
      </c>
      <c r="E119" s="28" t="s">
        <v>10</v>
      </c>
      <c r="F119" s="26" t="s">
        <v>46</v>
      </c>
      <c r="G119" s="23"/>
      <c r="H119" s="27">
        <f>H120</f>
        <v>200</v>
      </c>
      <c r="I119" s="13"/>
      <c r="J119" s="13"/>
      <c r="K119" s="27">
        <f>K120</f>
        <v>71</v>
      </c>
      <c r="L119" s="66">
        <f t="shared" si="1"/>
        <v>0.355</v>
      </c>
    </row>
    <row r="120" spans="2:12" ht="45" customHeight="1">
      <c r="B120" s="24" t="s">
        <v>110</v>
      </c>
      <c r="C120" s="28">
        <v>703</v>
      </c>
      <c r="D120" s="29" t="s">
        <v>8</v>
      </c>
      <c r="E120" s="28" t="s">
        <v>10</v>
      </c>
      <c r="F120" s="25" t="s">
        <v>36</v>
      </c>
      <c r="G120" s="25" t="s">
        <v>19</v>
      </c>
      <c r="H120" s="27">
        <v>200</v>
      </c>
      <c r="I120" s="13"/>
      <c r="J120" s="13"/>
      <c r="K120" s="27">
        <v>71</v>
      </c>
      <c r="L120" s="66">
        <f t="shared" si="1"/>
        <v>0.355</v>
      </c>
    </row>
    <row r="121" spans="2:12" ht="20.25" customHeight="1">
      <c r="B121" s="14" t="s">
        <v>30</v>
      </c>
      <c r="C121" s="15">
        <v>703</v>
      </c>
      <c r="D121" s="23" t="s">
        <v>15</v>
      </c>
      <c r="E121" s="22"/>
      <c r="F121" s="23"/>
      <c r="G121" s="23"/>
      <c r="H121" s="31">
        <f>H125</f>
        <v>253.9</v>
      </c>
      <c r="I121" s="13"/>
      <c r="J121" s="13"/>
      <c r="K121" s="31">
        <f>K125</f>
        <v>253.9</v>
      </c>
      <c r="L121" s="67">
        <f t="shared" si="1"/>
        <v>1</v>
      </c>
    </row>
    <row r="122" spans="2:12" ht="15" customHeight="1" thickBot="1">
      <c r="B122" s="14" t="s">
        <v>5</v>
      </c>
      <c r="C122" s="15">
        <v>703</v>
      </c>
      <c r="D122" s="23" t="s">
        <v>15</v>
      </c>
      <c r="E122" s="22" t="s">
        <v>10</v>
      </c>
      <c r="F122" s="23"/>
      <c r="G122" s="23"/>
      <c r="H122" s="31">
        <f>H125</f>
        <v>253.9</v>
      </c>
      <c r="I122" s="13"/>
      <c r="J122" s="13"/>
      <c r="K122" s="31">
        <f>K125</f>
        <v>253.9</v>
      </c>
      <c r="L122" s="67">
        <f t="shared" si="1"/>
        <v>1</v>
      </c>
    </row>
    <row r="123" spans="2:12" ht="30" customHeight="1" thickBot="1">
      <c r="B123" s="38" t="s">
        <v>128</v>
      </c>
      <c r="C123" s="28" t="s">
        <v>42</v>
      </c>
      <c r="D123" s="29" t="s">
        <v>15</v>
      </c>
      <c r="E123" s="28" t="s">
        <v>10</v>
      </c>
      <c r="F123" s="26" t="s">
        <v>43</v>
      </c>
      <c r="G123" s="25"/>
      <c r="H123" s="27">
        <f>H125</f>
        <v>253.9</v>
      </c>
      <c r="I123" s="13"/>
      <c r="J123" s="13"/>
      <c r="K123" s="27">
        <f>K125</f>
        <v>253.9</v>
      </c>
      <c r="L123" s="66">
        <f t="shared" si="1"/>
        <v>1</v>
      </c>
    </row>
    <row r="124" spans="2:12" ht="20.25" customHeight="1" thickBot="1">
      <c r="B124" s="43" t="s">
        <v>45</v>
      </c>
      <c r="C124" s="28" t="s">
        <v>42</v>
      </c>
      <c r="D124" s="29" t="s">
        <v>15</v>
      </c>
      <c r="E124" s="28" t="s">
        <v>10</v>
      </c>
      <c r="F124" s="26" t="s">
        <v>46</v>
      </c>
      <c r="G124" s="25"/>
      <c r="H124" s="27">
        <f>H125</f>
        <v>253.9</v>
      </c>
      <c r="I124" s="13"/>
      <c r="J124" s="13"/>
      <c r="K124" s="27">
        <f>K125</f>
        <v>253.9</v>
      </c>
      <c r="L124" s="66">
        <f t="shared" si="1"/>
        <v>1</v>
      </c>
    </row>
    <row r="125" spans="2:12" ht="48">
      <c r="B125" s="24" t="s">
        <v>89</v>
      </c>
      <c r="C125" s="28">
        <v>703</v>
      </c>
      <c r="D125" s="25" t="s">
        <v>15</v>
      </c>
      <c r="E125" s="29" t="s">
        <v>10</v>
      </c>
      <c r="F125" s="25" t="s">
        <v>99</v>
      </c>
      <c r="G125" s="25" t="s">
        <v>19</v>
      </c>
      <c r="H125" s="27">
        <v>253.9</v>
      </c>
      <c r="I125" s="13"/>
      <c r="J125" s="13"/>
      <c r="K125" s="27">
        <v>253.9</v>
      </c>
      <c r="L125" s="66">
        <f t="shared" si="1"/>
        <v>1</v>
      </c>
    </row>
    <row r="126" spans="2:12" ht="21" customHeight="1">
      <c r="B126" s="59" t="s">
        <v>91</v>
      </c>
      <c r="C126" s="60"/>
      <c r="D126" s="60"/>
      <c r="E126" s="60"/>
      <c r="F126" s="60"/>
      <c r="G126" s="61"/>
      <c r="H126" s="62">
        <f>H17</f>
        <v>29898</v>
      </c>
      <c r="I126" s="13"/>
      <c r="J126" s="13"/>
      <c r="K126" s="62">
        <f>K17</f>
        <v>28794</v>
      </c>
      <c r="L126" s="67">
        <f t="shared" si="1"/>
        <v>0.9630744531406783</v>
      </c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9.5" customHeight="1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</sheetData>
  <sheetProtection/>
  <mergeCells count="12">
    <mergeCell ref="E15:E16"/>
    <mergeCell ref="F15:F16"/>
    <mergeCell ref="C15:C16"/>
    <mergeCell ref="L15:L16"/>
    <mergeCell ref="G14:H14"/>
    <mergeCell ref="F1:J6"/>
    <mergeCell ref="A8:H12"/>
    <mergeCell ref="D15:D16"/>
    <mergeCell ref="H15:H16"/>
    <mergeCell ref="A15:A16"/>
    <mergeCell ref="G15:G16"/>
    <mergeCell ref="B15:B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9.125" style="0" customWidth="1"/>
    <col min="3" max="3" width="8.625" style="0" customWidth="1"/>
    <col min="4" max="4" width="17.625" style="0" hidden="1" customWidth="1"/>
    <col min="5" max="5" width="7.625" style="0" hidden="1" customWidth="1"/>
    <col min="6" max="7" width="8.875" style="0" hidden="1" customWidth="1"/>
    <col min="8" max="8" width="11.125" style="0" customWidth="1"/>
    <col min="12" max="12" width="8.875" style="0" customWidth="1"/>
    <col min="15" max="15" width="8.875" style="0" customWidth="1"/>
  </cols>
  <sheetData>
    <row r="1" spans="1:9" ht="12.75" customHeight="1">
      <c r="A1" s="1"/>
      <c r="B1" s="101" t="s">
        <v>170</v>
      </c>
      <c r="C1" s="101"/>
      <c r="D1" s="101"/>
      <c r="E1" s="101"/>
      <c r="F1" s="101"/>
      <c r="G1" s="101"/>
      <c r="H1" s="101"/>
      <c r="I1" s="101"/>
    </row>
    <row r="2" spans="1:9" ht="12.75">
      <c r="A2" s="12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2"/>
      <c r="B3" s="101"/>
      <c r="C3" s="101"/>
      <c r="D3" s="101"/>
      <c r="E3" s="101"/>
      <c r="F3" s="101"/>
      <c r="G3" s="101"/>
      <c r="H3" s="101"/>
      <c r="I3" s="101"/>
    </row>
    <row r="4" spans="1:9" ht="12.75">
      <c r="A4" s="12"/>
      <c r="B4" s="101"/>
      <c r="C4" s="101"/>
      <c r="D4" s="101"/>
      <c r="E4" s="101"/>
      <c r="F4" s="101"/>
      <c r="G4" s="101"/>
      <c r="H4" s="101"/>
      <c r="I4" s="101"/>
    </row>
    <row r="5" spans="1:9" ht="12.75">
      <c r="A5" s="12"/>
      <c r="B5" s="101"/>
      <c r="C5" s="101"/>
      <c r="D5" s="101"/>
      <c r="E5" s="101"/>
      <c r="F5" s="101"/>
      <c r="G5" s="101"/>
      <c r="H5" s="101"/>
      <c r="I5" s="101"/>
    </row>
    <row r="6" spans="1:9" ht="12.75">
      <c r="A6" s="12"/>
      <c r="B6" s="101"/>
      <c r="C6" s="101"/>
      <c r="D6" s="101"/>
      <c r="E6" s="101"/>
      <c r="F6" s="101"/>
      <c r="G6" s="101"/>
      <c r="H6" s="101"/>
      <c r="I6" s="101"/>
    </row>
    <row r="7" spans="1:4" ht="12.75">
      <c r="A7" s="1"/>
      <c r="B7" s="1"/>
      <c r="C7" s="1"/>
      <c r="D7" s="1"/>
    </row>
    <row r="8" spans="1:9" ht="12.75" customHeight="1">
      <c r="A8" s="92" t="s">
        <v>169</v>
      </c>
      <c r="B8" s="92"/>
      <c r="C8" s="92"/>
      <c r="D8" s="92"/>
      <c r="E8" s="92"/>
      <c r="F8" s="92"/>
      <c r="G8" s="92"/>
      <c r="H8" s="92"/>
      <c r="I8" s="92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ht="19.5" customHeight="1">
      <c r="A10" s="92"/>
      <c r="B10" s="92"/>
      <c r="C10" s="92"/>
      <c r="D10" s="92"/>
      <c r="E10" s="92"/>
      <c r="F10" s="92"/>
      <c r="G10" s="92"/>
      <c r="H10" s="92"/>
      <c r="I10" s="92"/>
    </row>
    <row r="11" spans="1:4" ht="8.25" customHeight="1">
      <c r="A11" s="1"/>
      <c r="B11" s="1"/>
      <c r="C11" s="1"/>
      <c r="D11" s="1"/>
    </row>
    <row r="12" spans="1:10" ht="13.5" thickBot="1">
      <c r="A12" s="1"/>
      <c r="B12" s="1"/>
      <c r="C12" s="1"/>
      <c r="D12" s="1" t="s">
        <v>33</v>
      </c>
      <c r="H12" s="11"/>
      <c r="I12" s="100" t="s">
        <v>33</v>
      </c>
      <c r="J12" s="100"/>
    </row>
    <row r="13" spans="1:10" ht="12.75">
      <c r="A13" s="102" t="s">
        <v>1</v>
      </c>
      <c r="B13" s="75" t="s">
        <v>38</v>
      </c>
      <c r="C13" s="104" t="s">
        <v>39</v>
      </c>
      <c r="D13" s="104" t="s">
        <v>32</v>
      </c>
      <c r="E13" s="63"/>
      <c r="F13" s="63"/>
      <c r="G13" s="63"/>
      <c r="H13" s="86" t="s">
        <v>167</v>
      </c>
      <c r="I13" s="98" t="s">
        <v>165</v>
      </c>
      <c r="J13" s="86" t="s">
        <v>166</v>
      </c>
    </row>
    <row r="14" spans="1:10" ht="22.5" customHeight="1" thickBot="1">
      <c r="A14" s="103"/>
      <c r="B14" s="76"/>
      <c r="C14" s="105"/>
      <c r="D14" s="105"/>
      <c r="E14" s="63"/>
      <c r="F14" s="63"/>
      <c r="G14" s="63"/>
      <c r="H14" s="87"/>
      <c r="I14" s="99"/>
      <c r="J14" s="87"/>
    </row>
    <row r="15" spans="1:10" ht="24" customHeight="1">
      <c r="A15" s="68" t="s">
        <v>24</v>
      </c>
      <c r="B15" s="69" t="s">
        <v>6</v>
      </c>
      <c r="C15" s="69"/>
      <c r="D15" s="69" t="e">
        <f>D16+#REF!+D18</f>
        <v>#REF!</v>
      </c>
      <c r="E15" s="63"/>
      <c r="F15" s="63"/>
      <c r="G15" s="63"/>
      <c r="H15" s="77">
        <f>H16+H17+H18</f>
        <v>11351.3</v>
      </c>
      <c r="I15" s="77">
        <f>I16+I17+I18</f>
        <v>11207</v>
      </c>
      <c r="J15" s="67">
        <f>I15/H15</f>
        <v>0.9872877996352841</v>
      </c>
    </row>
    <row r="16" spans="1:10" ht="54" customHeight="1">
      <c r="A16" s="42" t="s">
        <v>2</v>
      </c>
      <c r="B16" s="70" t="s">
        <v>6</v>
      </c>
      <c r="C16" s="70" t="s">
        <v>7</v>
      </c>
      <c r="D16" s="70">
        <v>3470.7</v>
      </c>
      <c r="E16" s="63"/>
      <c r="F16" s="63"/>
      <c r="G16" s="63"/>
      <c r="H16" s="78">
        <v>3867.2</v>
      </c>
      <c r="I16" s="78">
        <v>3742.1</v>
      </c>
      <c r="J16" s="66">
        <f aca="true" t="shared" si="0" ref="J16:J42">I16/H16</f>
        <v>0.9676510136532892</v>
      </c>
    </row>
    <row r="17" spans="1:10" ht="19.5" customHeight="1">
      <c r="A17" s="42" t="s">
        <v>146</v>
      </c>
      <c r="B17" s="71" t="s">
        <v>6</v>
      </c>
      <c r="C17" s="71" t="s">
        <v>34</v>
      </c>
      <c r="D17" s="70"/>
      <c r="E17" s="63"/>
      <c r="F17" s="63"/>
      <c r="G17" s="63"/>
      <c r="H17" s="79">
        <v>203.3</v>
      </c>
      <c r="I17" s="79">
        <v>203.3</v>
      </c>
      <c r="J17" s="66">
        <f t="shared" si="0"/>
        <v>1</v>
      </c>
    </row>
    <row r="18" spans="1:10" ht="18" customHeight="1">
      <c r="A18" s="64" t="s">
        <v>4</v>
      </c>
      <c r="B18" s="70" t="s">
        <v>6</v>
      </c>
      <c r="C18" s="70" t="s">
        <v>9</v>
      </c>
      <c r="D18" s="70">
        <v>4528</v>
      </c>
      <c r="E18" s="63"/>
      <c r="F18" s="63"/>
      <c r="G18" s="63"/>
      <c r="H18" s="79">
        <v>7280.8</v>
      </c>
      <c r="I18" s="79">
        <v>7261.6</v>
      </c>
      <c r="J18" s="66">
        <f t="shared" si="0"/>
        <v>0.9973629271508626</v>
      </c>
    </row>
    <row r="19" spans="1:10" ht="18" customHeight="1">
      <c r="A19" s="68" t="s">
        <v>25</v>
      </c>
      <c r="B19" s="72" t="s">
        <v>10</v>
      </c>
      <c r="C19" s="69"/>
      <c r="D19" s="69">
        <v>170.7</v>
      </c>
      <c r="E19" s="63"/>
      <c r="F19" s="63"/>
      <c r="G19" s="63"/>
      <c r="H19" s="77">
        <f>H20</f>
        <v>273.9</v>
      </c>
      <c r="I19" s="77">
        <f>I20</f>
        <v>273.9</v>
      </c>
      <c r="J19" s="67">
        <f t="shared" si="0"/>
        <v>1</v>
      </c>
    </row>
    <row r="20" spans="1:10" ht="16.5" customHeight="1">
      <c r="A20" s="42" t="s">
        <v>3</v>
      </c>
      <c r="B20" s="70" t="s">
        <v>10</v>
      </c>
      <c r="C20" s="70" t="s">
        <v>11</v>
      </c>
      <c r="D20" s="70">
        <v>170.7</v>
      </c>
      <c r="E20" s="63"/>
      <c r="F20" s="63"/>
      <c r="G20" s="63"/>
      <c r="H20" s="79">
        <v>273.9</v>
      </c>
      <c r="I20" s="79">
        <v>273.9</v>
      </c>
      <c r="J20" s="66">
        <f t="shared" si="0"/>
        <v>1</v>
      </c>
    </row>
    <row r="21" spans="1:10" ht="31.5" customHeight="1">
      <c r="A21" s="68" t="s">
        <v>26</v>
      </c>
      <c r="B21" s="69" t="s">
        <v>11</v>
      </c>
      <c r="C21" s="69"/>
      <c r="D21" s="69">
        <v>285</v>
      </c>
      <c r="E21" s="63"/>
      <c r="F21" s="63"/>
      <c r="G21" s="63"/>
      <c r="H21" s="80" t="str">
        <f>H22</f>
        <v>302,7</v>
      </c>
      <c r="I21" s="80" t="str">
        <f>I22</f>
        <v>302,6</v>
      </c>
      <c r="J21" s="67">
        <f t="shared" si="0"/>
        <v>0.9996696399074992</v>
      </c>
    </row>
    <row r="22" spans="1:10" ht="37.5" customHeight="1">
      <c r="A22" s="24" t="s">
        <v>126</v>
      </c>
      <c r="B22" s="71" t="s">
        <v>11</v>
      </c>
      <c r="C22" s="70" t="s">
        <v>16</v>
      </c>
      <c r="D22" s="63"/>
      <c r="E22" s="63"/>
      <c r="F22" s="63"/>
      <c r="G22" s="79"/>
      <c r="H22" s="71" t="s">
        <v>161</v>
      </c>
      <c r="I22" s="71" t="s">
        <v>168</v>
      </c>
      <c r="J22" s="66">
        <f t="shared" si="0"/>
        <v>0.9996696399074992</v>
      </c>
    </row>
    <row r="23" spans="1:10" ht="18" customHeight="1">
      <c r="A23" s="68" t="s">
        <v>27</v>
      </c>
      <c r="B23" s="69" t="s">
        <v>7</v>
      </c>
      <c r="C23" s="69"/>
      <c r="D23" s="69">
        <v>717</v>
      </c>
      <c r="E23" s="63"/>
      <c r="F23" s="63"/>
      <c r="G23" s="63"/>
      <c r="H23" s="77">
        <f>H24</f>
        <v>1138.5</v>
      </c>
      <c r="I23" s="77">
        <f>I24</f>
        <v>1138.5</v>
      </c>
      <c r="J23" s="67">
        <f t="shared" si="0"/>
        <v>1</v>
      </c>
    </row>
    <row r="24" spans="1:10" ht="14.25" customHeight="1">
      <c r="A24" s="42" t="s">
        <v>17</v>
      </c>
      <c r="B24" s="71" t="s">
        <v>7</v>
      </c>
      <c r="C24" s="71" t="s">
        <v>16</v>
      </c>
      <c r="D24" s="70"/>
      <c r="E24" s="63"/>
      <c r="F24" s="63"/>
      <c r="G24" s="63"/>
      <c r="H24" s="79">
        <v>1138.5</v>
      </c>
      <c r="I24" s="79">
        <v>1138.5</v>
      </c>
      <c r="J24" s="66">
        <f t="shared" si="0"/>
        <v>1</v>
      </c>
    </row>
    <row r="25" spans="1:10" ht="16.5" customHeight="1">
      <c r="A25" s="68" t="s">
        <v>21</v>
      </c>
      <c r="B25" s="69" t="s">
        <v>12</v>
      </c>
      <c r="C25" s="69"/>
      <c r="D25" s="69">
        <v>9087.7</v>
      </c>
      <c r="E25" s="63"/>
      <c r="F25" s="63"/>
      <c r="G25" s="63"/>
      <c r="H25" s="77">
        <f>H26+H27</f>
        <v>11029.099999999999</v>
      </c>
      <c r="I25" s="77">
        <f>I26+I27</f>
        <v>10198.6</v>
      </c>
      <c r="J25" s="67">
        <f t="shared" si="0"/>
        <v>0.9246992048308567</v>
      </c>
    </row>
    <row r="26" spans="1:10" ht="15" customHeight="1">
      <c r="A26" s="42" t="s">
        <v>35</v>
      </c>
      <c r="B26" s="70" t="s">
        <v>12</v>
      </c>
      <c r="C26" s="70" t="s">
        <v>6</v>
      </c>
      <c r="D26" s="70">
        <v>816.4</v>
      </c>
      <c r="E26" s="63"/>
      <c r="F26" s="63"/>
      <c r="G26" s="63"/>
      <c r="H26" s="79">
        <v>1312.8</v>
      </c>
      <c r="I26" s="79">
        <v>1312.6</v>
      </c>
      <c r="J26" s="66">
        <f t="shared" si="0"/>
        <v>0.9998476538695916</v>
      </c>
    </row>
    <row r="27" spans="1:10" ht="15" customHeight="1">
      <c r="A27" s="42" t="s">
        <v>105</v>
      </c>
      <c r="B27" s="70" t="s">
        <v>12</v>
      </c>
      <c r="C27" s="70" t="s">
        <v>11</v>
      </c>
      <c r="D27" s="70">
        <v>8276.3</v>
      </c>
      <c r="E27" s="63"/>
      <c r="F27" s="63"/>
      <c r="G27" s="63"/>
      <c r="H27" s="79">
        <v>9716.3</v>
      </c>
      <c r="I27" s="79">
        <v>8886</v>
      </c>
      <c r="J27" s="66">
        <f t="shared" si="0"/>
        <v>0.9145456603851261</v>
      </c>
    </row>
    <row r="28" spans="1:10" ht="15" customHeight="1">
      <c r="A28" s="68" t="s">
        <v>101</v>
      </c>
      <c r="B28" s="72" t="s">
        <v>103</v>
      </c>
      <c r="C28" s="72"/>
      <c r="D28" s="70"/>
      <c r="E28" s="63"/>
      <c r="F28" s="63"/>
      <c r="G28" s="63"/>
      <c r="H28" s="77">
        <f>H29</f>
        <v>136.7</v>
      </c>
      <c r="I28" s="77">
        <f>I29</f>
        <v>136.7</v>
      </c>
      <c r="J28" s="67">
        <f t="shared" si="0"/>
        <v>1</v>
      </c>
    </row>
    <row r="29" spans="1:10" ht="15" customHeight="1">
      <c r="A29" s="42" t="s">
        <v>102</v>
      </c>
      <c r="B29" s="71" t="s">
        <v>103</v>
      </c>
      <c r="C29" s="71" t="s">
        <v>12</v>
      </c>
      <c r="D29" s="70"/>
      <c r="E29" s="63"/>
      <c r="F29" s="63"/>
      <c r="G29" s="63"/>
      <c r="H29" s="79">
        <v>136.7</v>
      </c>
      <c r="I29" s="79">
        <v>136.7</v>
      </c>
      <c r="J29" s="66">
        <f t="shared" si="0"/>
        <v>1</v>
      </c>
    </row>
    <row r="30" spans="1:10" ht="18.75" customHeight="1">
      <c r="A30" s="68" t="s">
        <v>88</v>
      </c>
      <c r="B30" s="69" t="s">
        <v>34</v>
      </c>
      <c r="C30" s="69"/>
      <c r="D30" s="69">
        <v>100</v>
      </c>
      <c r="E30" s="63"/>
      <c r="F30" s="63"/>
      <c r="G30" s="63"/>
      <c r="H30" s="77">
        <f>H31</f>
        <v>78.1</v>
      </c>
      <c r="I30" s="77">
        <f>I31</f>
        <v>78</v>
      </c>
      <c r="J30" s="67">
        <f t="shared" si="0"/>
        <v>0.9987195902688861</v>
      </c>
    </row>
    <row r="31" spans="1:10" ht="15.75" customHeight="1">
      <c r="A31" s="42" t="s">
        <v>144</v>
      </c>
      <c r="B31" s="70" t="s">
        <v>34</v>
      </c>
      <c r="C31" s="70" t="s">
        <v>34</v>
      </c>
      <c r="D31" s="70">
        <v>100</v>
      </c>
      <c r="E31" s="63"/>
      <c r="F31" s="63"/>
      <c r="G31" s="63"/>
      <c r="H31" s="79">
        <v>78.1</v>
      </c>
      <c r="I31" s="79">
        <v>78</v>
      </c>
      <c r="J31" s="66">
        <f t="shared" si="0"/>
        <v>0.9987195902688861</v>
      </c>
    </row>
    <row r="32" spans="1:10" ht="18.75" customHeight="1">
      <c r="A32" s="68" t="s">
        <v>28</v>
      </c>
      <c r="B32" s="69" t="s">
        <v>13</v>
      </c>
      <c r="C32" s="69"/>
      <c r="D32" s="69">
        <v>4304.7</v>
      </c>
      <c r="E32" s="63"/>
      <c r="F32" s="63"/>
      <c r="G32" s="63"/>
      <c r="H32" s="77">
        <f>H33</f>
        <v>4820.2</v>
      </c>
      <c r="I32" s="77">
        <f>I33</f>
        <v>4820.2</v>
      </c>
      <c r="J32" s="67">
        <f t="shared" si="0"/>
        <v>1</v>
      </c>
    </row>
    <row r="33" spans="1:10" ht="18" customHeight="1">
      <c r="A33" s="42" t="s">
        <v>65</v>
      </c>
      <c r="B33" s="70" t="s">
        <v>13</v>
      </c>
      <c r="C33" s="70" t="s">
        <v>6</v>
      </c>
      <c r="D33" s="70">
        <v>4304.7</v>
      </c>
      <c r="E33" s="63"/>
      <c r="F33" s="63"/>
      <c r="G33" s="63"/>
      <c r="H33" s="79">
        <v>4820.2</v>
      </c>
      <c r="I33" s="79">
        <v>4820.2</v>
      </c>
      <c r="J33" s="66">
        <f t="shared" si="0"/>
        <v>1</v>
      </c>
    </row>
    <row r="34" spans="1:10" ht="21" customHeight="1">
      <c r="A34" s="68" t="s">
        <v>29</v>
      </c>
      <c r="B34" s="69" t="s">
        <v>14</v>
      </c>
      <c r="C34" s="69"/>
      <c r="D34" s="69">
        <v>71.2</v>
      </c>
      <c r="E34" s="63"/>
      <c r="F34" s="63"/>
      <c r="G34" s="63"/>
      <c r="H34" s="77">
        <f>H35+H36+H37</f>
        <v>313.6</v>
      </c>
      <c r="I34" s="77">
        <f>I35+I36+I37</f>
        <v>313.6</v>
      </c>
      <c r="J34" s="67">
        <f t="shared" si="0"/>
        <v>1</v>
      </c>
    </row>
    <row r="35" spans="1:10" ht="18" customHeight="1">
      <c r="A35" s="42" t="s">
        <v>64</v>
      </c>
      <c r="B35" s="70" t="s">
        <v>14</v>
      </c>
      <c r="C35" s="70" t="s">
        <v>6</v>
      </c>
      <c r="D35" s="70">
        <v>31.2</v>
      </c>
      <c r="E35" s="63"/>
      <c r="F35" s="63"/>
      <c r="G35" s="63"/>
      <c r="H35" s="79">
        <v>63.9</v>
      </c>
      <c r="I35" s="79">
        <v>63.9</v>
      </c>
      <c r="J35" s="66">
        <f t="shared" si="0"/>
        <v>1</v>
      </c>
    </row>
    <row r="36" spans="1:10" ht="18" customHeight="1">
      <c r="A36" s="55" t="s">
        <v>131</v>
      </c>
      <c r="B36" s="70">
        <v>10</v>
      </c>
      <c r="C36" s="71" t="s">
        <v>11</v>
      </c>
      <c r="D36" s="73"/>
      <c r="E36" s="81"/>
      <c r="F36" s="81"/>
      <c r="G36" s="81"/>
      <c r="H36" s="82">
        <v>70</v>
      </c>
      <c r="I36" s="82">
        <v>70</v>
      </c>
      <c r="J36" s="66">
        <f t="shared" si="0"/>
        <v>1</v>
      </c>
    </row>
    <row r="37" spans="1:10" ht="18" customHeight="1">
      <c r="A37" s="55" t="s">
        <v>137</v>
      </c>
      <c r="B37" s="70">
        <v>10</v>
      </c>
      <c r="C37" s="71" t="s">
        <v>7</v>
      </c>
      <c r="D37" s="73"/>
      <c r="E37" s="81"/>
      <c r="F37" s="81"/>
      <c r="G37" s="81"/>
      <c r="H37" s="82">
        <v>179.7</v>
      </c>
      <c r="I37" s="82">
        <v>179.7</v>
      </c>
      <c r="J37" s="66">
        <f t="shared" si="0"/>
        <v>1</v>
      </c>
    </row>
    <row r="38" spans="1:10" ht="20.25" customHeight="1">
      <c r="A38" s="68" t="s">
        <v>31</v>
      </c>
      <c r="B38" s="69" t="s">
        <v>8</v>
      </c>
      <c r="C38" s="69"/>
      <c r="D38" s="69">
        <v>250</v>
      </c>
      <c r="E38" s="63"/>
      <c r="F38" s="63"/>
      <c r="G38" s="63"/>
      <c r="H38" s="77">
        <f>H39</f>
        <v>200</v>
      </c>
      <c r="I38" s="77">
        <f>I39</f>
        <v>71</v>
      </c>
      <c r="J38" s="66">
        <f t="shared" si="0"/>
        <v>0.355</v>
      </c>
    </row>
    <row r="39" spans="1:10" ht="15.75" customHeight="1">
      <c r="A39" s="42" t="s">
        <v>63</v>
      </c>
      <c r="B39" s="70" t="s">
        <v>8</v>
      </c>
      <c r="C39" s="70" t="s">
        <v>10</v>
      </c>
      <c r="D39" s="70">
        <v>250</v>
      </c>
      <c r="E39" s="63"/>
      <c r="F39" s="63"/>
      <c r="G39" s="63"/>
      <c r="H39" s="79">
        <v>200</v>
      </c>
      <c r="I39" s="79">
        <v>71</v>
      </c>
      <c r="J39" s="66">
        <f t="shared" si="0"/>
        <v>0.355</v>
      </c>
    </row>
    <row r="40" spans="1:10" ht="18" customHeight="1">
      <c r="A40" s="68" t="s">
        <v>30</v>
      </c>
      <c r="B40" s="69" t="s">
        <v>15</v>
      </c>
      <c r="C40" s="69"/>
      <c r="D40" s="69">
        <v>200</v>
      </c>
      <c r="E40" s="63"/>
      <c r="F40" s="63"/>
      <c r="G40" s="63"/>
      <c r="H40" s="77">
        <f>H41</f>
        <v>253.9</v>
      </c>
      <c r="I40" s="77">
        <f>I41</f>
        <v>253.9</v>
      </c>
      <c r="J40" s="67">
        <f t="shared" si="0"/>
        <v>1</v>
      </c>
    </row>
    <row r="41" spans="1:10" ht="16.5" customHeight="1">
      <c r="A41" s="64" t="s">
        <v>5</v>
      </c>
      <c r="B41" s="74" t="s">
        <v>15</v>
      </c>
      <c r="C41" s="74" t="s">
        <v>10</v>
      </c>
      <c r="D41" s="74">
        <v>200</v>
      </c>
      <c r="E41" s="63"/>
      <c r="F41" s="63"/>
      <c r="G41" s="63"/>
      <c r="H41" s="83">
        <v>253.9</v>
      </c>
      <c r="I41" s="83">
        <v>253.9</v>
      </c>
      <c r="J41" s="66">
        <f t="shared" si="0"/>
        <v>1</v>
      </c>
    </row>
    <row r="42" spans="1:10" ht="15">
      <c r="A42" s="8" t="s">
        <v>91</v>
      </c>
      <c r="B42" s="84"/>
      <c r="C42" s="84"/>
      <c r="D42" s="84"/>
      <c r="E42" s="84"/>
      <c r="F42" s="84"/>
      <c r="G42" s="84"/>
      <c r="H42" s="85">
        <f>H15+H19+H21+H23+H25+H28+H30+H32+H34+H38+H40</f>
        <v>29898</v>
      </c>
      <c r="I42" s="85">
        <f>I15+I19+I21+I23+I25+I28+I30+I32+I34+I38+I40</f>
        <v>28794</v>
      </c>
      <c r="J42" s="67">
        <f t="shared" si="0"/>
        <v>0.9630744531406783</v>
      </c>
    </row>
  </sheetData>
  <sheetProtection/>
  <mergeCells count="9">
    <mergeCell ref="I13:I14"/>
    <mergeCell ref="J13:J14"/>
    <mergeCell ref="I12:J12"/>
    <mergeCell ref="A8:I10"/>
    <mergeCell ref="B1:I6"/>
    <mergeCell ref="A13:A14"/>
    <mergeCell ref="C13:C14"/>
    <mergeCell ref="D13:D14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LukyanovaIV</cp:lastModifiedBy>
  <cp:lastPrinted>2021-02-05T10:32:35Z</cp:lastPrinted>
  <dcterms:created xsi:type="dcterms:W3CDTF">2004-11-23T05:13:29Z</dcterms:created>
  <dcterms:modified xsi:type="dcterms:W3CDTF">2021-02-09T07:27:10Z</dcterms:modified>
  <cp:category/>
  <cp:version/>
  <cp:contentType/>
  <cp:contentStatus/>
</cp:coreProperties>
</file>